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
    </mc:Choice>
  </mc:AlternateContent>
  <xr:revisionPtr revIDLastSave="0" documentId="13_ncr:1_{DD0B6AAA-0E5D-4B1B-BE3C-DC5B4963A512}" xr6:coauthVersionLast="47" xr6:coauthVersionMax="47" xr10:uidLastSave="{00000000-0000-0000-0000-000000000000}"/>
  <bookViews>
    <workbookView xWindow="28680" yWindow="-120" windowWidth="29040" windowHeight="15720" activeTab="1" xr2:uid="{A78534E0-1268-4813-907B-AB2926E3E205}"/>
  </bookViews>
  <sheets>
    <sheet name="مكافأة إداري وفني الكلية " sheetId="1" r:id="rId1"/>
    <sheet name="مسير مكافأة اداري الكلية" sheetId="2" r:id="rId2"/>
  </sheets>
  <definedNames>
    <definedName name="_xlnm.Print_Area" localSheetId="0">'مكافأة إداري وفني الكلية '!$A$1:$O$77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F65" i="1"/>
  <c r="C63" i="2" l="1"/>
  <c r="C62" i="2"/>
  <c r="G58" i="2"/>
  <c r="C58" i="2"/>
  <c r="B58" i="2"/>
  <c r="A58" i="2"/>
  <c r="G57" i="2"/>
  <c r="C57" i="2"/>
  <c r="B57" i="2"/>
  <c r="A57" i="2"/>
  <c r="G56" i="2"/>
  <c r="C56" i="2"/>
  <c r="B56" i="2"/>
  <c r="A56" i="2"/>
  <c r="G55" i="2"/>
  <c r="C55" i="2"/>
  <c r="B55" i="2"/>
  <c r="A55" i="2"/>
  <c r="G54" i="2"/>
  <c r="C54" i="2"/>
  <c r="B54" i="2"/>
  <c r="A54" i="2"/>
  <c r="G53" i="2"/>
  <c r="C53" i="2"/>
  <c r="B53" i="2"/>
  <c r="A53" i="2"/>
  <c r="G52" i="2"/>
  <c r="C52" i="2"/>
  <c r="B52" i="2"/>
  <c r="A52" i="2"/>
  <c r="G51" i="2"/>
  <c r="C51" i="2"/>
  <c r="B51" i="2"/>
  <c r="A51" i="2"/>
  <c r="G50" i="2"/>
  <c r="C50" i="2"/>
  <c r="B50" i="2"/>
  <c r="A50" i="2"/>
  <c r="G49" i="2"/>
  <c r="C49" i="2"/>
  <c r="B49" i="2"/>
  <c r="A49" i="2"/>
  <c r="G48" i="2"/>
  <c r="C48" i="2"/>
  <c r="B48" i="2"/>
  <c r="A48" i="2"/>
  <c r="G47" i="2"/>
  <c r="C47" i="2"/>
  <c r="B47" i="2"/>
  <c r="A47" i="2"/>
  <c r="G46" i="2"/>
  <c r="C46" i="2"/>
  <c r="B46" i="2"/>
  <c r="A46" i="2"/>
  <c r="G45" i="2"/>
  <c r="C45" i="2"/>
  <c r="B45" i="2"/>
  <c r="A45" i="2"/>
  <c r="G44" i="2"/>
  <c r="C44" i="2"/>
  <c r="B44" i="2"/>
  <c r="A44" i="2"/>
  <c r="G43" i="2"/>
  <c r="C43" i="2"/>
  <c r="B43" i="2"/>
  <c r="A43" i="2"/>
  <c r="G42" i="2"/>
  <c r="C42" i="2"/>
  <c r="B42" i="2"/>
  <c r="A42" i="2"/>
  <c r="G41" i="2"/>
  <c r="C41" i="2"/>
  <c r="B41" i="2"/>
  <c r="A41" i="2"/>
  <c r="G40" i="2"/>
  <c r="C40" i="2"/>
  <c r="B40" i="2"/>
  <c r="A40" i="2"/>
  <c r="G39" i="2"/>
  <c r="C39" i="2"/>
  <c r="B39" i="2"/>
  <c r="A39" i="2"/>
  <c r="G38" i="2"/>
  <c r="C38" i="2"/>
  <c r="B38" i="2"/>
  <c r="A38" i="2"/>
  <c r="G37" i="2"/>
  <c r="C37" i="2"/>
  <c r="B37" i="2"/>
  <c r="A37" i="2"/>
  <c r="G36" i="2"/>
  <c r="C36" i="2"/>
  <c r="B36" i="2"/>
  <c r="A36" i="2"/>
  <c r="G35" i="2"/>
  <c r="C35" i="2"/>
  <c r="B35" i="2"/>
  <c r="A35" i="2"/>
  <c r="G34" i="2"/>
  <c r="C34" i="2"/>
  <c r="B34" i="2"/>
  <c r="A34" i="2"/>
  <c r="G33" i="2"/>
  <c r="C33" i="2"/>
  <c r="B33" i="2"/>
  <c r="A33" i="2"/>
  <c r="G32" i="2"/>
  <c r="C32" i="2"/>
  <c r="B32" i="2"/>
  <c r="A32" i="2"/>
  <c r="G31" i="2"/>
  <c r="C31" i="2"/>
  <c r="B31" i="2"/>
  <c r="A31" i="2"/>
  <c r="G30" i="2"/>
  <c r="C30" i="2"/>
  <c r="B30" i="2"/>
  <c r="A30" i="2"/>
  <c r="G29" i="2"/>
  <c r="C29" i="2"/>
  <c r="B29" i="2"/>
  <c r="A29" i="2"/>
  <c r="G28" i="2"/>
  <c r="C28" i="2"/>
  <c r="B28" i="2"/>
  <c r="A28" i="2"/>
  <c r="G27" i="2"/>
  <c r="C27" i="2"/>
  <c r="B27" i="2"/>
  <c r="A27" i="2"/>
  <c r="G26" i="2"/>
  <c r="C26" i="2"/>
  <c r="B26" i="2"/>
  <c r="A26" i="2"/>
  <c r="G25" i="2"/>
  <c r="C25" i="2"/>
  <c r="B25" i="2"/>
  <c r="A25" i="2"/>
  <c r="G24" i="2"/>
  <c r="C24" i="2"/>
  <c r="B24" i="2"/>
  <c r="A24" i="2"/>
  <c r="G23" i="2"/>
  <c r="C23" i="2"/>
  <c r="B23" i="2"/>
  <c r="A23" i="2"/>
  <c r="G22" i="2"/>
  <c r="C22" i="2"/>
  <c r="B22" i="2"/>
  <c r="A22" i="2"/>
  <c r="G21" i="2"/>
  <c r="C21" i="2"/>
  <c r="B21" i="2"/>
  <c r="A21" i="2"/>
  <c r="G20" i="2"/>
  <c r="C20" i="2"/>
  <c r="B20" i="2"/>
  <c r="A20" i="2"/>
  <c r="G19" i="2"/>
  <c r="C19" i="2"/>
  <c r="B19" i="2"/>
  <c r="A19" i="2"/>
  <c r="G18" i="2"/>
  <c r="B18" i="2"/>
  <c r="A18" i="2"/>
  <c r="G17" i="2"/>
  <c r="C17" i="2"/>
  <c r="B17" i="2"/>
  <c r="A17" i="2"/>
  <c r="G16" i="2"/>
  <c r="C16" i="2"/>
  <c r="B16" i="2"/>
  <c r="A16" i="2"/>
  <c r="G15" i="2"/>
  <c r="C15" i="2"/>
  <c r="B15" i="2"/>
  <c r="A15" i="2"/>
  <c r="G14" i="2"/>
  <c r="C14" i="2"/>
  <c r="B14" i="2"/>
  <c r="A14" i="2"/>
  <c r="G13" i="2"/>
  <c r="C13" i="2"/>
  <c r="B13" i="2"/>
  <c r="A13" i="2"/>
  <c r="G12" i="2"/>
  <c r="C12" i="2"/>
  <c r="B12" i="2"/>
  <c r="A12" i="2"/>
  <c r="G11" i="2"/>
  <c r="C11" i="2"/>
  <c r="B11" i="2"/>
  <c r="A11" i="2"/>
  <c r="O55" i="1"/>
  <c r="H58" i="2" s="1"/>
  <c r="O54" i="1"/>
  <c r="H57" i="2" s="1"/>
  <c r="O53" i="1"/>
  <c r="H56" i="2" s="1"/>
  <c r="O52" i="1"/>
  <c r="H55" i="2" s="1"/>
  <c r="O51" i="1"/>
  <c r="H54" i="2" s="1"/>
  <c r="O50" i="1"/>
  <c r="H53" i="2" s="1"/>
  <c r="O49" i="1"/>
  <c r="H52" i="2" s="1"/>
  <c r="O48" i="1"/>
  <c r="H51" i="2" s="1"/>
  <c r="O47" i="1"/>
  <c r="H50" i="2" s="1"/>
  <c r="O46" i="1"/>
  <c r="H49" i="2" s="1"/>
  <c r="O45" i="1"/>
  <c r="H48" i="2" s="1"/>
  <c r="O44" i="1"/>
  <c r="H47" i="2" s="1"/>
  <c r="O43" i="1"/>
  <c r="H46" i="2" s="1"/>
  <c r="O42" i="1"/>
  <c r="H45" i="2" s="1"/>
  <c r="O41" i="1"/>
  <c r="H44" i="2" s="1"/>
  <c r="O40" i="1"/>
  <c r="H43" i="2" s="1"/>
  <c r="O39" i="1"/>
  <c r="H42" i="2" s="1"/>
  <c r="O38" i="1"/>
  <c r="H41" i="2" s="1"/>
  <c r="O37" i="1"/>
  <c r="H40" i="2" s="1"/>
  <c r="O36" i="1"/>
  <c r="H39" i="2" s="1"/>
  <c r="O35" i="1"/>
  <c r="H38" i="2" s="1"/>
  <c r="O34" i="1"/>
  <c r="H37" i="2" s="1"/>
  <c r="O33" i="1"/>
  <c r="H36" i="2" s="1"/>
  <c r="O32" i="1"/>
  <c r="H35" i="2" s="1"/>
  <c r="E32" i="1"/>
  <c r="O31" i="1"/>
  <c r="H34" i="2" s="1"/>
  <c r="E31" i="1"/>
  <c r="O30" i="1"/>
  <c r="H33" i="2" s="1"/>
  <c r="E30" i="1"/>
  <c r="O29" i="1"/>
  <c r="H32" i="2" s="1"/>
  <c r="E29" i="1"/>
  <c r="O28" i="1"/>
  <c r="H31" i="2" s="1"/>
  <c r="E28" i="1"/>
  <c r="O27" i="1"/>
  <c r="H30" i="2" s="1"/>
  <c r="E27" i="1"/>
  <c r="O26" i="1"/>
  <c r="H29" i="2" s="1"/>
  <c r="E26" i="1"/>
  <c r="O25" i="1"/>
  <c r="H28" i="2" s="1"/>
  <c r="E25" i="1"/>
  <c r="O24" i="1"/>
  <c r="H27" i="2" s="1"/>
  <c r="E24" i="1"/>
  <c r="O23" i="1"/>
  <c r="H26" i="2" s="1"/>
  <c r="E23" i="1"/>
  <c r="O22" i="1"/>
  <c r="H25" i="2" s="1"/>
  <c r="E22" i="1"/>
  <c r="O21" i="1"/>
  <c r="H24" i="2" s="1"/>
  <c r="E21" i="1"/>
  <c r="O20" i="1"/>
  <c r="H23" i="2" s="1"/>
  <c r="E20" i="1"/>
  <c r="O19" i="1"/>
  <c r="H22" i="2" s="1"/>
  <c r="E19" i="1"/>
  <c r="O18" i="1"/>
  <c r="H21" i="2" s="1"/>
  <c r="E18" i="1"/>
  <c r="O17" i="1"/>
  <c r="H20" i="2" s="1"/>
  <c r="E17" i="1"/>
  <c r="O16" i="1"/>
  <c r="H19" i="2" s="1"/>
  <c r="E16" i="1"/>
  <c r="O15" i="1"/>
  <c r="H18" i="2" s="1"/>
  <c r="E15" i="1"/>
  <c r="O14" i="1"/>
  <c r="H17" i="2" s="1"/>
  <c r="F33" i="1"/>
  <c r="C10" i="1" s="1"/>
  <c r="E14" i="1"/>
  <c r="C33" i="1"/>
  <c r="O13" i="1"/>
  <c r="H16" i="2" s="1"/>
  <c r="O12" i="1"/>
  <c r="H15" i="2" s="1"/>
  <c r="O11" i="1"/>
  <c r="H14" i="2" s="1"/>
  <c r="O10" i="1"/>
  <c r="H13" i="2" s="1"/>
  <c r="O9" i="1"/>
  <c r="H12" i="2" s="1"/>
  <c r="O8" i="1"/>
  <c r="H11" i="2" s="1"/>
  <c r="C6" i="2"/>
  <c r="O56" i="1" l="1"/>
  <c r="E33" i="1"/>
  <c r="C11" i="1" s="1"/>
  <c r="H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Kawther SAEEDI</author>
  </authors>
  <commentList>
    <comment ref="H6" authorId="0" shapeId="0" xr:uid="{980CA7D5-B9F3-41A7-8F86-96F450A54CE7}">
      <text>
        <r>
          <rPr>
            <b/>
            <sz val="9"/>
            <color indexed="81"/>
            <rFont val="Tahoma"/>
            <family val="2"/>
          </rPr>
          <t>Kawther SAEEDI:</t>
        </r>
        <r>
          <rPr>
            <sz val="9"/>
            <color indexed="81"/>
            <rFont val="Tahoma"/>
            <family val="2"/>
          </rPr>
          <t xml:space="preserve">
يمكن إخفاء الصفوف الفارغة </t>
        </r>
      </text>
    </comment>
  </commentList>
</comments>
</file>

<file path=xl/sharedStrings.xml><?xml version="1.0" encoding="utf-8"?>
<sst xmlns="http://schemas.openxmlformats.org/spreadsheetml/2006/main" count="91" uniqueCount="49">
  <si>
    <t>الرقم:</t>
  </si>
  <si>
    <t xml:space="preserve"> …..............................</t>
  </si>
  <si>
    <t>التاريخ:</t>
  </si>
  <si>
    <t>.................................</t>
  </si>
  <si>
    <t>المرفقات:</t>
  </si>
  <si>
    <t>…..............................</t>
  </si>
  <si>
    <t>سعادة المشرف العام على الادارة العامة للموارد الذاتية	                                                        حفظه الله
السلام عليكم ورحمة الله وبركاته
يسعدني أن أرفق لسعادتكم بيان يوضح بيانات الأداريين والفنيين  في الكليات القائمين على تشغيل البرامج مدفوعة التكاليف والمقدم داخل مقر الجامعة خارج وقت الدوام الرسمي والمبنية على مسوغات الصرف المعتمده بالكليه/معهد واستنادا للحكومة المالية والتشغيلة لبرامج الدراسات العليا التنفيذية او المهنية او التطبيقية وفق التالي:</t>
  </si>
  <si>
    <t xml:space="preserve">الكلية </t>
  </si>
  <si>
    <t>جدول تفصيلي بمستحقات الإداريين والفنيين</t>
  </si>
  <si>
    <t>نسبة المكافأة لبرنامج داخلي</t>
  </si>
  <si>
    <t>نسبة المكافأة لبرنامج خارجي</t>
  </si>
  <si>
    <t>م</t>
  </si>
  <si>
    <t xml:space="preserve">الرقم الوظيفي </t>
  </si>
  <si>
    <t xml:space="preserve">الاسم </t>
  </si>
  <si>
    <t xml:space="preserve">العمل المكلف به </t>
  </si>
  <si>
    <t>عدد الساعات</t>
  </si>
  <si>
    <t xml:space="preserve">المبلغ المستحق </t>
  </si>
  <si>
    <t>الحد الأقصى للمكافئة</t>
  </si>
  <si>
    <t xml:space="preserve">الحد الأقصى لمكافئة الساعة </t>
  </si>
  <si>
    <t xml:space="preserve">العدد الأقصى للإداريين و الفنيين </t>
  </si>
  <si>
    <t xml:space="preserve">اجمالي المكافئآت </t>
  </si>
  <si>
    <t xml:space="preserve">أسماء البرامج الفعالة بالكلية </t>
  </si>
  <si>
    <t xml:space="preserve">الرسوم المسددة </t>
  </si>
  <si>
    <t>نوع البرنامج</t>
  </si>
  <si>
    <t>مبلغ المكافئة</t>
  </si>
  <si>
    <t>عدد الطلاب</t>
  </si>
  <si>
    <t>داخلي</t>
  </si>
  <si>
    <t xml:space="preserve">المجموع </t>
  </si>
  <si>
    <t>إجمالي الاستحقاق</t>
  </si>
  <si>
    <t>مسؤول المالية بالمعهد/الكلية</t>
  </si>
  <si>
    <t xml:space="preserve">عميد الكلية/ المعهد </t>
  </si>
  <si>
    <t>التاريخ</t>
  </si>
  <si>
    <t xml:space="preserve">التوقيع </t>
  </si>
  <si>
    <t>ملاحظة: النماذج  الورقية مؤقتة الى حين أتمتتها</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</si>
  <si>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</si>
  <si>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الكلية/المعهد على البيانات المسجلة في الجداول الموضحة أعلاه.
</t>
  </si>
  <si>
    <t>يقرر مايلي :</t>
  </si>
  <si>
    <t>يصرف لسعادة: (الأستاذ /المهندس)/ ............................................................................. وآخرون وإجمالي عددهم (...........) الموضحة أسمائهم أعلاه وذلك مقابل مكافأة الإداريين والفنين للبرنامج والفترة الموضحة أعلاه من مخصص البرنامج .</t>
  </si>
  <si>
    <t>المشرف العام
على الإدارة العامة للموارد الذاتية
  د. حسام بن إبراهيم إسماعيل كتبي</t>
  </si>
  <si>
    <t>جامعة الملك عبدالعزيز
مكتب نائب رئيس الجامعة للأعمال والإبداع المعرفي
الإدارة العامة للموارد الذاتية</t>
  </si>
  <si>
    <t xml:space="preserve">  </t>
  </si>
  <si>
    <t xml:space="preserve">جدول تفصيلي بمستحقات أعضاء هيئة التدريس </t>
  </si>
  <si>
    <t>الرقم الوظيفي</t>
  </si>
  <si>
    <t xml:space="preserve">المكافئة المستحقه  </t>
  </si>
  <si>
    <t>ملاحظات</t>
  </si>
  <si>
    <t>* الرجاء دمج مخصصات الفرد في خلية واحدة *</t>
  </si>
  <si>
    <t>نموذج طلب صرف 
مكافأة الإداريون والفنيون في الكليات/المعاهد
برامج الدراسات العليا مدفوعة التكاليف
للفصل الدراسي ______   ______/______ هــ</t>
  </si>
  <si>
    <t>مسير صرف 
مكافأة الإداريون والفنيون في الكليات/المعاهد
برامج الدراسات العليا مدفوعة التكاليف 
للفصل الدراسي ______   ______/______ هــ</t>
  </si>
  <si>
    <t>الاسم الرباعي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</si>
</sst>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
    <numFmt numFmtId="165" formatCode="[$SAR]\ #,##0.00"/>
  </numFmts>
  <fonts count="17" x14ac:knownFonts="1">
    <font>
      <sz val="11"/>
      <color theme="1"/>
      <name val="Aptos Narrow"/>
      <family val="2"/>
      <scheme val="minor"/>
    </font>
    <font>
      <sz val="11"/>
      <color theme="1"/>
      <name val="Calibri"/>
      <family val="2"/>
    </font>
    <font>
      <b/>
      <sz val="11"/>
      <color theme="1"/>
      <name val="Calibri"/>
      <family val="2"/>
    </font>
    <font>
      <b/>
      <sz val="10"/>
      <color theme="1"/>
      <name val="Calibri"/>
      <family val="2"/>
    </font>
    <font>
      <b/>
      <sz val="12"/>
      <color theme="1"/>
      <name val="Calibri"/>
      <family val="2"/>
    </font>
    <font>
      <sz val="10"/>
      <color theme="1"/>
      <name val="Calibri"/>
      <family val="2"/>
    </font>
    <font>
      <sz val="9"/>
      <color theme="1"/>
      <name val="Calibri"/>
      <family val="2"/>
    </font>
    <font>
      <sz val="10"/>
      <color rgb="FFFF0000"/>
      <name val="Calibri"/>
      <family val="2"/>
    </font>
    <font>
      <b/>
      <sz val="11"/>
      <color rgb="FFFF0000"/>
      <name val="Calibri"/>
      <family val="2"/>
    </font>
    <font>
      <sz val="11"/>
      <color rgb="FFFF0000"/>
      <name val="Calibri"/>
      <family val="2"/>
    </font>
    <font>
      <sz val="11"/>
      <name val="Calibri"/>
      <family val="2"/>
    </font>
    <font>
      <b/>
      <sz val="14"/>
      <color theme="1"/>
      <name val="Calibri"/>
      <family val="2"/>
    </font>
    <font>
      <sz val="22"/>
      <color theme="1"/>
      <name val="Calibri"/>
      <family val="2"/>
    </font>
    <font>
      <sz val="20"/>
      <color theme="1"/>
      <name val="Calibri"/>
      <family val="2"/>
    </font>
    <font>
      <b/>
      <sz val="9"/>
      <color theme="1"/>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87">
    <xf numFmtId="0" fontId="0" fillId="0" borderId="0" xfId="0"/>
    <xf numFmtId="0" fontId="1" fillId="0" borderId="0" xfId="0" applyFont="1"/>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left"/>
    </xf>
    <xf numFmtId="0" fontId="3" fillId="0" borderId="0" xfId="0" applyFont="1" applyAlignment="1" applyProtection="1">
      <alignment horizontal="right"/>
      <protection locked="0"/>
    </xf>
    <xf numFmtId="0" fontId="2" fillId="0" borderId="0" xfId="0" applyFont="1" applyAlignment="1">
      <alignment horizontal="left" vertical="top"/>
    </xf>
    <xf numFmtId="0" fontId="2" fillId="0" borderId="0" xfId="0" applyFont="1"/>
    <xf numFmtId="0" fontId="2" fillId="2" borderId="1" xfId="0" applyFont="1" applyFill="1" applyBorder="1"/>
    <xf numFmtId="0" fontId="2" fillId="0" borderId="0" xfId="0" applyFont="1" applyAlignment="1">
      <alignment vertical="center"/>
    </xf>
    <xf numFmtId="0" fontId="3" fillId="2" borderId="2" xfId="0" applyFont="1" applyFill="1" applyBorder="1"/>
    <xf numFmtId="9" fontId="2" fillId="3" borderId="3" xfId="0" applyNumberFormat="1" applyFont="1" applyFill="1" applyBorder="1"/>
    <xf numFmtId="0" fontId="2" fillId="2" borderId="4" xfId="0" applyFont="1" applyFill="1" applyBorder="1" applyAlignment="1">
      <alignment horizontal="center"/>
    </xf>
    <xf numFmtId="9" fontId="2" fillId="3" borderId="5" xfId="0" applyNumberFormat="1" applyFont="1" applyFill="1" applyBorder="1"/>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8" xfId="0" applyFont="1" applyFill="1" applyBorder="1" applyAlignment="1">
      <alignment vertical="center"/>
    </xf>
    <xf numFmtId="0" fontId="5" fillId="0" borderId="0" xfId="0" applyFont="1"/>
    <xf numFmtId="0" fontId="1" fillId="0" borderId="8" xfId="0" applyFont="1" applyBorder="1"/>
    <xf numFmtId="0" fontId="3" fillId="2" borderId="16" xfId="0" applyFont="1" applyFill="1" applyBorder="1" applyAlignment="1">
      <alignment vertical="center"/>
    </xf>
    <xf numFmtId="0" fontId="1" fillId="0" borderId="16" xfId="0" applyFont="1" applyBorder="1"/>
    <xf numFmtId="0" fontId="7" fillId="0" borderId="0" xfId="0" applyFont="1"/>
    <xf numFmtId="0" fontId="8" fillId="0" borderId="0" xfId="0" applyFont="1"/>
    <xf numFmtId="0" fontId="8" fillId="0" borderId="0" xfId="0" applyFont="1" applyAlignment="1">
      <alignment vertical="center"/>
    </xf>
    <xf numFmtId="0" fontId="3" fillId="2" borderId="17" xfId="0" applyFont="1" applyFill="1" applyBorder="1"/>
    <xf numFmtId="0" fontId="9" fillId="0" borderId="0" xfId="0" applyFont="1" applyAlignment="1">
      <alignment vertical="center"/>
    </xf>
    <xf numFmtId="3" fontId="2" fillId="0" borderId="0" xfId="0" applyNumberFormat="1" applyFont="1" applyAlignment="1">
      <alignment vertical="center"/>
    </xf>
    <xf numFmtId="165" fontId="8" fillId="0" borderId="0" xfId="0" applyNumberFormat="1" applyFont="1"/>
    <xf numFmtId="0" fontId="2" fillId="0" borderId="2" xfId="0" applyFont="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1" fillId="0" borderId="0" xfId="0" applyFont="1" applyProtection="1">
      <protection locked="0"/>
    </xf>
    <xf numFmtId="0" fontId="1" fillId="0" borderId="19" xfId="0" applyFont="1" applyBorder="1"/>
    <xf numFmtId="0" fontId="1" fillId="0" borderId="6" xfId="0" applyFont="1" applyBorder="1"/>
    <xf numFmtId="0" fontId="4" fillId="2" borderId="20" xfId="0" applyFont="1" applyFill="1" applyBorder="1" applyAlignment="1">
      <alignment horizontal="center"/>
    </xf>
    <xf numFmtId="0" fontId="4" fillId="2" borderId="21" xfId="0" applyFont="1" applyFill="1" applyBorder="1"/>
    <xf numFmtId="0" fontId="4" fillId="0" borderId="0" xfId="0" applyFont="1" applyAlignment="1">
      <alignment horizontal="center"/>
    </xf>
    <xf numFmtId="164" fontId="3" fillId="0" borderId="0" xfId="0" applyNumberFormat="1" applyFont="1" applyAlignment="1">
      <alignment horizontal="right"/>
    </xf>
    <xf numFmtId="0" fontId="4" fillId="0" borderId="0" xfId="0" applyFont="1"/>
    <xf numFmtId="0" fontId="2" fillId="2" borderId="25" xfId="0" applyFont="1" applyFill="1" applyBorder="1" applyAlignment="1">
      <alignment horizontal="center"/>
    </xf>
    <xf numFmtId="0" fontId="1" fillId="0" borderId="0" xfId="0" applyFont="1" applyAlignment="1">
      <alignment horizontal="center"/>
    </xf>
    <xf numFmtId="0" fontId="9" fillId="0" borderId="0" xfId="0" applyFont="1"/>
    <xf numFmtId="0" fontId="1" fillId="2" borderId="16" xfId="0" applyFont="1" applyFill="1" applyBorder="1"/>
    <xf numFmtId="0" fontId="1" fillId="0" borderId="0" xfId="0" applyFont="1" applyAlignment="1" applyProtection="1">
      <alignment horizontal="right"/>
      <protection locked="0"/>
    </xf>
    <xf numFmtId="0" fontId="1" fillId="2" borderId="17" xfId="0" applyFont="1" applyFill="1" applyBorder="1"/>
    <xf numFmtId="0" fontId="1" fillId="0" borderId="0" xfId="0" applyFont="1" applyAlignment="1">
      <alignment horizontal="right" vertical="center"/>
    </xf>
    <xf numFmtId="0" fontId="6" fillId="0" borderId="0" xfId="0" applyFont="1" applyAlignment="1">
      <alignment wrapText="1"/>
    </xf>
    <xf numFmtId="0" fontId="1" fillId="0" borderId="0" xfId="0" applyFont="1" applyAlignment="1">
      <alignment horizontal="right"/>
    </xf>
    <xf numFmtId="0" fontId="4" fillId="0" borderId="0" xfId="0" applyFont="1" applyAlignment="1" applyProtection="1">
      <alignment horizontal="center" vertical="center" wrapText="1"/>
      <protection locked="0"/>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xf numFmtId="0" fontId="1" fillId="0" borderId="0" xfId="0" applyFont="1" applyAlignment="1">
      <alignment vertical="top" wrapText="1"/>
    </xf>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pplyProtection="1">
      <alignment vertical="center" wrapText="1"/>
      <protection locked="0"/>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1" fillId="0" borderId="0" xfId="0" applyNumberFormat="1" applyFont="1"/>
    <xf numFmtId="0" fontId="1" fillId="0" borderId="0" xfId="0" applyFont="1" applyAlignment="1" applyProtection="1">
      <alignment horizontal="center" vertical="center"/>
      <protection locked="0"/>
    </xf>
    <xf numFmtId="165" fontId="1" fillId="0" borderId="0" xfId="0" applyNumberFormat="1" applyFont="1" applyAlignment="1" applyProtection="1">
      <alignment horizontal="center" vertical="center"/>
      <protection locked="0"/>
    </xf>
    <xf numFmtId="165" fontId="5" fillId="0" borderId="0" xfId="0" applyNumberFormat="1" applyFont="1" applyAlignment="1">
      <alignment wrapText="1"/>
    </xf>
    <xf numFmtId="0" fontId="2" fillId="2" borderId="19" xfId="0" applyFont="1" applyFill="1" applyBorder="1"/>
    <xf numFmtId="49" fontId="1" fillId="0" borderId="0" xfId="0" applyNumberFormat="1" applyFont="1"/>
    <xf numFmtId="14" fontId="1" fillId="0" borderId="0" xfId="0" applyNumberFormat="1" applyFont="1"/>
    <xf numFmtId="0" fontId="14" fillId="2" borderId="16" xfId="0" applyFont="1" applyFill="1" applyBorder="1"/>
    <xf numFmtId="3" fontId="2" fillId="0" borderId="15" xfId="0" applyNumberFormat="1" applyFont="1" applyBorder="1" applyAlignment="1" applyProtection="1">
      <alignment vertical="center"/>
      <protection locked="0" hidden="1"/>
    </xf>
    <xf numFmtId="0" fontId="2" fillId="0" borderId="15" xfId="0" applyFont="1" applyBorder="1" applyProtection="1">
      <protection locked="0" hidden="1"/>
    </xf>
    <xf numFmtId="0" fontId="1" fillId="0" borderId="11" xfId="0" applyFont="1" applyBorder="1" applyAlignment="1" applyProtection="1">
      <alignment horizontal="right"/>
      <protection locked="0" hidden="1"/>
    </xf>
    <xf numFmtId="164" fontId="1" fillId="0" borderId="11" xfId="0" applyNumberFormat="1" applyFont="1" applyBorder="1" applyProtection="1">
      <protection locked="0" hidden="1"/>
    </xf>
    <xf numFmtId="0" fontId="1" fillId="0" borderId="19" xfId="0" applyFont="1" applyBorder="1" applyAlignment="1" applyProtection="1">
      <alignment horizontal="right"/>
      <protection locked="0" hidden="1"/>
    </xf>
    <xf numFmtId="164" fontId="1" fillId="0" borderId="19" xfId="0" applyNumberFormat="1" applyFont="1" applyBorder="1" applyProtection="1">
      <protection locked="0" hidden="1"/>
    </xf>
    <xf numFmtId="0" fontId="1" fillId="0" borderId="12" xfId="0" applyFont="1" applyBorder="1" applyAlignment="1" applyProtection="1">
      <alignment horizontal="center"/>
      <protection locked="0" hidden="1"/>
    </xf>
    <xf numFmtId="0" fontId="1" fillId="0" borderId="15" xfId="0" applyFont="1" applyBorder="1" applyAlignment="1" applyProtection="1">
      <alignment horizontal="center"/>
      <protection locked="0" hidden="1"/>
    </xf>
    <xf numFmtId="0" fontId="1" fillId="0" borderId="11" xfId="0" quotePrefix="1" applyFont="1" applyBorder="1" applyAlignment="1" applyProtection="1">
      <alignment horizontal="center"/>
      <protection locked="0" hidden="1"/>
    </xf>
    <xf numFmtId="0" fontId="4" fillId="3" borderId="23" xfId="0" applyFont="1" applyFill="1" applyBorder="1" applyAlignment="1" applyProtection="1">
      <alignment horizontal="center"/>
      <protection hidden="1"/>
    </xf>
    <xf numFmtId="4" fontId="1" fillId="3" borderId="15" xfId="0" applyNumberFormat="1" applyFont="1" applyFill="1" applyBorder="1" applyProtection="1">
      <protection hidden="1"/>
    </xf>
    <xf numFmtId="4" fontId="11" fillId="3" borderId="26" xfId="0" applyNumberFormat="1" applyFont="1" applyFill="1" applyBorder="1" applyProtection="1">
      <protection hidden="1"/>
    </xf>
    <xf numFmtId="4" fontId="10" fillId="3" borderId="9" xfId="0" quotePrefix="1" applyNumberFormat="1" applyFont="1" applyFill="1" applyBorder="1" applyAlignment="1" applyProtection="1">
      <alignment horizontal="center"/>
      <protection hidden="1"/>
    </xf>
    <xf numFmtId="4" fontId="4" fillId="2" borderId="22" xfId="0" applyNumberFormat="1" applyFont="1" applyFill="1" applyBorder="1" applyAlignment="1" applyProtection="1">
      <alignment horizontal="center"/>
      <protection hidden="1"/>
    </xf>
    <xf numFmtId="4" fontId="2" fillId="3" borderId="18" xfId="0" applyNumberFormat="1" applyFont="1" applyFill="1" applyBorder="1" applyAlignment="1">
      <alignment vertical="center"/>
    </xf>
    <xf numFmtId="4" fontId="2" fillId="3" borderId="12" xfId="0" applyNumberFormat="1" applyFont="1" applyFill="1" applyBorder="1" applyAlignment="1">
      <alignment vertical="center"/>
    </xf>
    <xf numFmtId="4" fontId="3" fillId="3" borderId="21" xfId="0" applyNumberFormat="1" applyFont="1" applyFill="1" applyBorder="1" applyAlignment="1" applyProtection="1">
      <alignment horizontal="right"/>
      <protection hidden="1"/>
    </xf>
    <xf numFmtId="0" fontId="1" fillId="0" borderId="0" xfId="0" applyFont="1" applyAlignment="1" applyProtection="1">
      <alignment vertical="center"/>
      <protection locked="0"/>
    </xf>
    <xf numFmtId="14" fontId="1" fillId="0" borderId="0" xfId="0" applyNumberFormat="1" applyFont="1" applyProtection="1">
      <protection locked="0"/>
    </xf>
    <xf numFmtId="0" fontId="1" fillId="0" borderId="13" xfId="0" applyFont="1" applyBorder="1" applyAlignment="1" applyProtection="1">
      <alignment horizontal="center" vertical="center"/>
      <protection locked="0" hidden="1"/>
    </xf>
    <xf numFmtId="0" fontId="6" fillId="0" borderId="13" xfId="0" applyFont="1" applyBorder="1" applyAlignment="1" applyProtection="1">
      <alignment horizontal="center" vertical="center"/>
      <protection locked="0" hidden="1"/>
    </xf>
    <xf numFmtId="1" fontId="1" fillId="0" borderId="13" xfId="0" applyNumberFormat="1"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1" fontId="1" fillId="0" borderId="19" xfId="0" applyNumberFormat="1" applyFont="1" applyBorder="1" applyAlignment="1" applyProtection="1">
      <alignment horizontal="center" vertical="center"/>
      <protection locked="0" hidden="1"/>
    </xf>
    <xf numFmtId="0" fontId="1" fillId="0" borderId="19" xfId="0" applyFont="1" applyBorder="1" applyProtection="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right"/>
      <protection locked="0"/>
    </xf>
    <xf numFmtId="0" fontId="3" fillId="0" borderId="0" xfId="0" applyFont="1" applyAlignment="1" applyProtection="1">
      <alignment horizontal="right" vertical="top"/>
      <protection locked="0"/>
    </xf>
    <xf numFmtId="0" fontId="2" fillId="0" borderId="0" xfId="0" applyFont="1" applyAlignment="1">
      <alignment horizontal="right" vertical="center" wrapText="1"/>
    </xf>
    <xf numFmtId="0" fontId="2" fillId="0" borderId="2" xfId="0" applyFont="1" applyBorder="1" applyAlignment="1" applyProtection="1">
      <alignment horizontal="right" vertical="center"/>
      <protection locked="0" hidden="1"/>
    </xf>
    <xf numFmtId="0" fontId="2" fillId="0" borderId="3" xfId="0" applyFont="1" applyBorder="1" applyAlignment="1" applyProtection="1">
      <alignment horizontal="right" vertical="center"/>
      <protection locked="0" hidden="1"/>
    </xf>
    <xf numFmtId="0" fontId="2" fillId="0" borderId="4" xfId="0" applyFont="1" applyBorder="1" applyAlignment="1" applyProtection="1">
      <alignment horizontal="right" vertical="center"/>
      <protection locked="0" hidden="1"/>
    </xf>
    <xf numFmtId="0" fontId="2" fillId="0" borderId="5" xfId="0" applyFont="1" applyBorder="1" applyAlignment="1" applyProtection="1">
      <alignment horizontal="right" vertical="center"/>
      <protection locked="0" hidden="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3" xfId="0" applyFont="1" applyFill="1" applyBorder="1" applyAlignment="1">
      <alignment horizontal="center" vertical="center"/>
    </xf>
    <xf numFmtId="0" fontId="1" fillId="0" borderId="13" xfId="0" applyFont="1" applyBorder="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2" fillId="2" borderId="4" xfId="0" applyFont="1" applyFill="1" applyBorder="1" applyAlignment="1">
      <alignment horizontal="center"/>
    </xf>
    <xf numFmtId="0" fontId="2" fillId="2" borderId="7" xfId="0" applyFont="1" applyFill="1" applyBorder="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4" fontId="1" fillId="0" borderId="13" xfId="0" applyNumberFormat="1" applyFont="1" applyBorder="1" applyAlignment="1" applyProtection="1">
      <alignment horizontal="right" vertical="center"/>
      <protection locked="0"/>
    </xf>
    <xf numFmtId="14" fontId="1" fillId="0" borderId="30" xfId="0" applyNumberFormat="1" applyFont="1" applyBorder="1" applyAlignment="1" applyProtection="1">
      <alignment horizontal="right" vertical="center"/>
      <protection locked="0"/>
    </xf>
    <xf numFmtId="14" fontId="1" fillId="0" borderId="31" xfId="0" applyNumberFormat="1" applyFont="1" applyBorder="1" applyAlignment="1" applyProtection="1">
      <alignment horizontal="right" vertical="center"/>
      <protection locked="0"/>
    </xf>
    <xf numFmtId="0" fontId="1" fillId="2" borderId="16" xfId="0" applyFont="1" applyFill="1" applyBorder="1" applyAlignment="1">
      <alignment horizontal="right"/>
    </xf>
    <xf numFmtId="0" fontId="1" fillId="2" borderId="19" xfId="0" applyFont="1" applyFill="1" applyBorder="1" applyAlignment="1">
      <alignment horizontal="right"/>
    </xf>
    <xf numFmtId="14" fontId="1" fillId="0" borderId="13" xfId="0" applyNumberFormat="1" applyFont="1" applyBorder="1" applyAlignment="1" applyProtection="1">
      <alignment horizontal="right"/>
      <protection locked="0"/>
    </xf>
    <xf numFmtId="14" fontId="1" fillId="0" borderId="31" xfId="0" applyNumberFormat="1" applyFont="1" applyBorder="1" applyAlignment="1" applyProtection="1">
      <alignment horizontal="right"/>
      <protection locked="0"/>
    </xf>
    <xf numFmtId="0" fontId="1" fillId="0" borderId="32" xfId="0" applyFont="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1" fillId="2" borderId="17" xfId="0" applyFont="1" applyFill="1" applyBorder="1" applyAlignment="1">
      <alignment horizontal="right"/>
    </xf>
    <xf numFmtId="0" fontId="1" fillId="2" borderId="32" xfId="0" applyFont="1" applyFill="1" applyBorder="1" applyAlignment="1">
      <alignment horizontal="right"/>
    </xf>
    <xf numFmtId="0" fontId="1" fillId="0" borderId="32" xfId="0" applyFont="1" applyBorder="1" applyAlignment="1" applyProtection="1">
      <alignment horizontal="right"/>
      <protection locked="0"/>
    </xf>
    <xf numFmtId="0" fontId="1" fillId="0" borderId="18" xfId="0" applyFont="1" applyBorder="1" applyAlignment="1" applyProtection="1">
      <alignment horizontal="right"/>
      <protection locked="0"/>
    </xf>
    <xf numFmtId="0" fontId="11" fillId="2" borderId="24" xfId="0" applyFont="1" applyFill="1" applyBorder="1" applyAlignment="1">
      <alignment horizontal="center"/>
    </xf>
    <xf numFmtId="0" fontId="11" fillId="2" borderId="25" xfId="0" applyFont="1" applyFill="1" applyBorder="1" applyAlignment="1">
      <alignment horizontal="center"/>
    </xf>
    <xf numFmtId="0" fontId="11" fillId="2" borderId="7"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1" fillId="0" borderId="19" xfId="0" applyFont="1" applyBorder="1" applyAlignment="1" applyProtection="1">
      <alignment horizontal="right" vertical="center"/>
      <protection locked="0"/>
    </xf>
    <xf numFmtId="0" fontId="1" fillId="0" borderId="15" xfId="0" applyFont="1" applyBorder="1" applyAlignment="1" applyProtection="1">
      <alignment horizontal="right" vertical="center"/>
      <protection locked="0"/>
    </xf>
    <xf numFmtId="0" fontId="1" fillId="0" borderId="19" xfId="0" applyFont="1" applyBorder="1" applyAlignment="1" applyProtection="1">
      <alignment horizontal="left" vertical="distributed"/>
      <protection locked="0"/>
    </xf>
    <xf numFmtId="0" fontId="1" fillId="0" borderId="15" xfId="0" applyFont="1" applyBorder="1" applyAlignment="1" applyProtection="1">
      <alignment horizontal="left" vertical="distributed"/>
      <protection locked="0"/>
    </xf>
    <xf numFmtId="0" fontId="1" fillId="0" borderId="0" xfId="0" applyFont="1" applyAlignment="1">
      <alignment horizontal="right" vertical="top" wrapText="1"/>
    </xf>
    <xf numFmtId="0" fontId="13" fillId="0" borderId="0" xfId="0" applyFont="1" applyAlignment="1">
      <alignment horizontal="center"/>
    </xf>
    <xf numFmtId="0" fontId="1" fillId="0" borderId="0" xfId="0" applyFont="1" applyAlignment="1" applyProtection="1">
      <alignment horizontal="right" vertical="top" wrapText="1"/>
      <protection locked="0"/>
    </xf>
    <xf numFmtId="0" fontId="1" fillId="0" borderId="0" xfId="0" applyFont="1" applyAlignment="1" applyProtection="1">
      <alignment horizontal="center" wrapText="1"/>
      <protection locked="0"/>
    </xf>
    <xf numFmtId="0" fontId="4"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12" fillId="0" borderId="0" xfId="0" applyFont="1" applyAlignment="1">
      <alignment horizontal="center"/>
    </xf>
    <xf numFmtId="0" fontId="2" fillId="0" borderId="0" xfId="0" applyFont="1" applyAlignment="1">
      <alignment horizontal="center" vertical="center" wrapText="1"/>
    </xf>
    <xf numFmtId="0" fontId="2" fillId="2" borderId="13" xfId="0" applyFont="1" applyFill="1" applyBorder="1"/>
    <xf numFmtId="0" fontId="2" fillId="2" borderId="14" xfId="0" applyFont="1" applyFill="1" applyBorder="1"/>
    <xf numFmtId="0" fontId="2" fillId="0" borderId="19" xfId="0" applyFont="1" applyBorder="1" applyAlignment="1" applyProtection="1">
      <alignment horizontal="right" vertical="center"/>
      <protection locked="0" hidden="1"/>
    </xf>
    <xf numFmtId="0" fontId="2" fillId="0" borderId="0" xfId="0" applyFont="1" applyAlignment="1">
      <alignment horizontal="right"/>
    </xf>
    <xf numFmtId="0" fontId="2" fillId="0" borderId="0" xfId="0" quotePrefix="1" applyFont="1" applyAlignment="1" applyProtection="1">
      <alignment horizontal="right" vertical="center"/>
      <protection locked="0" hidden="1"/>
    </xf>
    <xf numFmtId="0" fontId="2" fillId="0" borderId="0" xfId="0" applyFont="1" applyAlignment="1" applyProtection="1">
      <alignment horizontal="right" vertical="center"/>
      <protection locked="0" hidden="1"/>
    </xf>
    <xf numFmtId="0" fontId="1" fillId="0" borderId="13" xfId="0" applyFont="1" applyBorder="1" applyAlignment="1" applyProtection="1">
      <alignment horizontal="right" vertical="center"/>
      <protection locked="0" hidden="1"/>
    </xf>
    <xf numFmtId="0" fontId="1" fillId="0" borderId="30" xfId="0" applyFont="1" applyBorder="1" applyAlignment="1" applyProtection="1">
      <alignment horizontal="right" vertical="center"/>
      <protection locked="0" hidden="1"/>
    </xf>
    <xf numFmtId="0" fontId="1" fillId="0" borderId="14" xfId="0" applyFont="1" applyBorder="1" applyAlignment="1" applyProtection="1">
      <alignment horizontal="right" vertical="center"/>
      <protection locked="0" hidden="1"/>
    </xf>
    <xf numFmtId="165" fontId="1" fillId="0" borderId="13" xfId="0" applyNumberFormat="1" applyFont="1" applyBorder="1" applyAlignment="1" applyProtection="1">
      <alignment horizontal="center" vertical="center"/>
      <protection locked="0" hidden="1"/>
    </xf>
    <xf numFmtId="165" fontId="1" fillId="0" borderId="14" xfId="0" applyNumberFormat="1" applyFont="1" applyBorder="1" applyAlignment="1" applyProtection="1">
      <alignment horizontal="center" vertical="center"/>
      <protection locked="0" hidden="1"/>
    </xf>
    <xf numFmtId="0" fontId="1" fillId="0" borderId="13"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33" xfId="0" applyFont="1" applyFill="1" applyBorder="1" applyAlignment="1">
      <alignment horizontal="center"/>
    </xf>
    <xf numFmtId="0" fontId="2" fillId="2" borderId="9"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xf>
    <xf numFmtId="0" fontId="2" fillId="2" borderId="34" xfId="0" applyFont="1" applyFill="1" applyBorder="1" applyAlignment="1">
      <alignment horizontal="center"/>
    </xf>
    <xf numFmtId="0" fontId="2" fillId="2" borderId="35" xfId="0" applyFont="1" applyFill="1" applyBorder="1" applyAlignment="1">
      <alignment horizontal="center"/>
    </xf>
    <xf numFmtId="0" fontId="1" fillId="0" borderId="19" xfId="0" applyFont="1" applyBorder="1" applyAlignment="1" applyProtection="1">
      <alignment horizontal="right"/>
      <protection locked="0"/>
    </xf>
    <xf numFmtId="0" fontId="2" fillId="2" borderId="13" xfId="0" applyFont="1" applyFill="1" applyBorder="1" applyAlignment="1">
      <alignment horizontal="center"/>
    </xf>
    <xf numFmtId="0" fontId="2" fillId="2" borderId="30" xfId="0" applyFont="1" applyFill="1" applyBorder="1" applyAlignment="1">
      <alignment horizontal="center"/>
    </xf>
    <xf numFmtId="0" fontId="2" fillId="2" borderId="14" xfId="0" applyFont="1" applyFill="1" applyBorder="1" applyAlignment="1">
      <alignment horizontal="center"/>
    </xf>
    <xf numFmtId="14" fontId="1" fillId="0" borderId="30" xfId="0" applyNumberFormat="1" applyFont="1" applyBorder="1" applyAlignment="1" applyProtection="1">
      <alignment horizontal="right"/>
      <protection locked="0"/>
    </xf>
    <xf numFmtId="14" fontId="1" fillId="0" borderId="14" xfId="0" applyNumberFormat="1" applyFont="1" applyBorder="1" applyAlignment="1" applyProtection="1">
      <alignment horizontal="right"/>
      <protection locked="0"/>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165" fontId="2" fillId="2" borderId="39" xfId="0" applyNumberFormat="1" applyFont="1" applyFill="1" applyBorder="1" applyAlignment="1">
      <alignment horizontal="center"/>
    </xf>
    <xf numFmtId="165" fontId="2" fillId="2" borderId="38" xfId="0" applyNumberFormat="1" applyFont="1" applyFill="1" applyBorder="1" applyAlignment="1">
      <alignment horizontal="center"/>
    </xf>
    <xf numFmtId="164" fontId="5" fillId="2" borderId="39" xfId="0" applyNumberFormat="1" applyFont="1" applyFill="1" applyBorder="1" applyAlignment="1">
      <alignment horizontal="center" vertical="center"/>
    </xf>
    <xf numFmtId="164" fontId="5" fillId="2" borderId="37" xfId="0" applyNumberFormat="1" applyFont="1" applyFill="1" applyBorder="1" applyAlignment="1">
      <alignment horizontal="center" vertical="center"/>
    </xf>
    <xf numFmtId="164" fontId="5" fillId="2" borderId="40" xfId="0" applyNumberFormat="1" applyFont="1" applyFill="1" applyBorder="1" applyAlignment="1">
      <alignment horizontal="center" vertical="center"/>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2" tint="-9.9948118533890809E-2"/>
      </font>
    </dxf>
    <dxf>
      <font>
        <color theme="0"/>
      </font>
    </dxf>
    <dxf>
      <font>
        <color theme="0"/>
      </font>
    </dxf>
    <dxf>
      <fill>
        <patternFill>
          <bgColor rgb="FFFF0000"/>
        </patternFill>
      </fill>
    </dxf>
    <dxf>
      <font>
        <color theme="9" tint="0.79998168889431442"/>
      </font>
    </dxf>
    <dxf>
      <font>
        <color theme="2" tint="-9.9948118533890809E-2"/>
      </font>
    </dxf>
    <dxf>
      <font>
        <color theme="2" tint="-9.9948118533890809E-2"/>
      </font>
    </dxf>
    <dxf>
      <font>
        <color theme="9" tint="0.79998168889431442"/>
      </font>
    </dxf>
    <dxf>
      <font>
        <color theme="0"/>
      </font>
    </dxf>
    <dxf>
      <fill>
        <patternFill>
          <bgColor rgb="FFFF0000"/>
        </patternFill>
      </fill>
    </dxf>
    <dxf>
      <fill>
        <patternFill>
          <bgColor rgb="FFFF0000"/>
        </patternFill>
      </fill>
    </dxf>
    <dxf>
      <fill>
        <patternFill>
          <bgColor rgb="FFFF00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332015</xdr:colOff>
      <xdr:row>0</xdr:row>
      <xdr:rowOff>125412</xdr:rowOff>
    </xdr:from>
    <xdr:to>
      <xdr:col>4</xdr:col>
      <xdr:colOff>501764</xdr:colOff>
      <xdr:row>3</xdr:row>
      <xdr:rowOff>177800</xdr:rowOff>
    </xdr:to>
    <xdr:sp macro="" textlink="">
      <xdr:nvSpPr>
        <xdr:cNvPr id="2" name="TextBox 1">
          <a:extLst>
            <a:ext uri="{FF2B5EF4-FFF2-40B4-BE49-F238E27FC236}">
              <a16:creationId xmlns:a16="http://schemas.microsoft.com/office/drawing/2014/main" id="{02DBB711-D6FB-465D-9809-289B73B6A76A}"/>
            </a:ext>
          </a:extLst>
        </xdr:cNvPr>
        <xdr:cNvSpPr txBox="1"/>
      </xdr:nvSpPr>
      <xdr:spPr>
        <a:xfrm>
          <a:off x="9985717786" y="125412"/>
          <a:ext cx="3065349" cy="61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34017</xdr:colOff>
      <xdr:row>0</xdr:row>
      <xdr:rowOff>139242</xdr:rowOff>
    </xdr:from>
    <xdr:ext cx="561447" cy="683752"/>
    <xdr:pic>
      <xdr:nvPicPr>
        <xdr:cNvPr id="3" name="صورة 19">
          <a:extLst>
            <a:ext uri="{FF2B5EF4-FFF2-40B4-BE49-F238E27FC236}">
              <a16:creationId xmlns:a16="http://schemas.microsoft.com/office/drawing/2014/main" id="{630F2D85-29B1-4B05-8C95-9D091E536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519686" y="139242"/>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490700</xdr:colOff>
      <xdr:row>64</xdr:row>
      <xdr:rowOff>148026</xdr:rowOff>
    </xdr:from>
    <xdr:to>
      <xdr:col>4</xdr:col>
      <xdr:colOff>545581</xdr:colOff>
      <xdr:row>67</xdr:row>
      <xdr:rowOff>194064</xdr:rowOff>
    </xdr:to>
    <xdr:sp macro="" textlink="">
      <xdr:nvSpPr>
        <xdr:cNvPr id="4" name="TextBox 3">
          <a:extLst>
            <a:ext uri="{FF2B5EF4-FFF2-40B4-BE49-F238E27FC236}">
              <a16:creationId xmlns:a16="http://schemas.microsoft.com/office/drawing/2014/main" id="{71EAD165-705B-4D95-A5E9-0A574C0B0726}"/>
            </a:ext>
          </a:extLst>
        </xdr:cNvPr>
        <xdr:cNvSpPr txBox="1"/>
      </xdr:nvSpPr>
      <xdr:spPr>
        <a:xfrm>
          <a:off x="10030231919" y="13862082"/>
          <a:ext cx="2951258" cy="619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23018</xdr:colOff>
      <xdr:row>64</xdr:row>
      <xdr:rowOff>62447</xdr:rowOff>
    </xdr:from>
    <xdr:ext cx="615495" cy="748362"/>
    <xdr:pic>
      <xdr:nvPicPr>
        <xdr:cNvPr id="5" name="صورة 19">
          <a:extLst>
            <a:ext uri="{FF2B5EF4-FFF2-40B4-BE49-F238E27FC236}">
              <a16:creationId xmlns:a16="http://schemas.microsoft.com/office/drawing/2014/main" id="{AF80AC42-2965-4FA4-94E9-F44289AA3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476637" y="13559372"/>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5929</xdr:colOff>
      <xdr:row>0</xdr:row>
      <xdr:rowOff>128078</xdr:rowOff>
    </xdr:from>
    <xdr:to>
      <xdr:col>1</xdr:col>
      <xdr:colOff>62551</xdr:colOff>
      <xdr:row>3</xdr:row>
      <xdr:rowOff>230805</xdr:rowOff>
    </xdr:to>
    <xdr:pic>
      <xdr:nvPicPr>
        <xdr:cNvPr id="2" name="صورة 19">
          <a:extLst>
            <a:ext uri="{FF2B5EF4-FFF2-40B4-BE49-F238E27FC236}">
              <a16:creationId xmlns:a16="http://schemas.microsoft.com/office/drawing/2014/main" id="{6CF89F30-CE38-4034-91B2-E137AE606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160538" y="128078"/>
          <a:ext cx="550844" cy="66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8787-0FB5-49F8-9534-B88100A37FC3}">
  <sheetPr>
    <pageSetUpPr fitToPage="1"/>
  </sheetPr>
  <dimension ref="A1:P76"/>
  <sheetViews>
    <sheetView rightToLeft="1" view="pageBreakPreview" zoomScale="98" zoomScaleNormal="100" zoomScaleSheetLayoutView="80" workbookViewId="0">
      <selection activeCell="Q5" sqref="Q5"/>
    </sheetView>
  </sheetViews>
  <sheetFormatPr defaultColWidth="9.1796875" defaultRowHeight="14.5" x14ac:dyDescent="0.35"/>
  <cols>
    <col min="1" max="1" width="3.26953125" style="1" customWidth="1"/>
    <col min="2" max="2" width="19.1796875" style="1" customWidth="1"/>
    <col min="3" max="3" width="13.7265625" style="1" customWidth="1"/>
    <col min="4" max="5" width="10.54296875" style="1" customWidth="1"/>
    <col min="6" max="6" width="9.1796875" style="1" customWidth="1"/>
    <col min="7" max="7" width="3.54296875" style="1" customWidth="1"/>
    <col min="8" max="9" width="4.1796875" style="1" customWidth="1"/>
    <col min="10" max="10" width="7.7265625" style="1" customWidth="1"/>
    <col min="11" max="11" width="12.54296875" style="1" customWidth="1"/>
    <col min="12" max="12" width="11.6328125" style="1" customWidth="1"/>
    <col min="13" max="13" width="22.6328125" style="1" customWidth="1"/>
    <col min="14" max="14" width="10.1796875" style="1" customWidth="1"/>
    <col min="15" max="15" width="16.26953125" style="1" customWidth="1"/>
    <col min="16" max="16384" width="9.1796875" style="1"/>
  </cols>
  <sheetData>
    <row r="1" spans="1:15" ht="14.5" customHeight="1" x14ac:dyDescent="0.35">
      <c r="F1" s="101" t="s">
        <v>46</v>
      </c>
      <c r="G1" s="101"/>
      <c r="H1" s="101"/>
      <c r="I1" s="101"/>
      <c r="J1" s="101"/>
      <c r="K1" s="101"/>
      <c r="L1" s="101"/>
      <c r="M1" s="2"/>
    </row>
    <row r="2" spans="1:15" ht="15" customHeight="1" x14ac:dyDescent="0.35">
      <c r="B2" s="3"/>
      <c r="C2" s="3"/>
      <c r="D2" s="3"/>
      <c r="E2" s="3"/>
      <c r="F2" s="101"/>
      <c r="G2" s="101"/>
      <c r="H2" s="101"/>
      <c r="I2" s="101"/>
      <c r="J2" s="101"/>
      <c r="K2" s="101"/>
      <c r="L2" s="101"/>
      <c r="M2" s="4" t="s">
        <v>0</v>
      </c>
      <c r="N2" s="102" t="s">
        <v>1</v>
      </c>
      <c r="O2" s="102"/>
    </row>
    <row r="3" spans="1:15" ht="15" customHeight="1" x14ac:dyDescent="0.35">
      <c r="B3" s="3"/>
      <c r="C3" s="3"/>
      <c r="D3" s="3"/>
      <c r="E3" s="3"/>
      <c r="F3" s="101"/>
      <c r="G3" s="101"/>
      <c r="H3" s="101"/>
      <c r="I3" s="101"/>
      <c r="J3" s="101"/>
      <c r="K3" s="101"/>
      <c r="L3" s="101"/>
      <c r="M3" s="4" t="s">
        <v>2</v>
      </c>
      <c r="N3" s="102" t="s">
        <v>3</v>
      </c>
      <c r="O3" s="102"/>
    </row>
    <row r="4" spans="1:15" ht="23.5" customHeight="1" x14ac:dyDescent="0.35">
      <c r="B4" s="3"/>
      <c r="C4" s="3"/>
      <c r="D4" s="3"/>
      <c r="E4" s="3"/>
      <c r="F4" s="101"/>
      <c r="G4" s="101"/>
      <c r="H4" s="101"/>
      <c r="I4" s="101"/>
      <c r="J4" s="101"/>
      <c r="K4" s="101"/>
      <c r="L4" s="101"/>
      <c r="M4" s="6" t="s">
        <v>4</v>
      </c>
      <c r="N4" s="103" t="s">
        <v>5</v>
      </c>
      <c r="O4" s="103"/>
    </row>
    <row r="5" spans="1:15" ht="101.15" customHeight="1" thickBot="1" x14ac:dyDescent="0.4">
      <c r="B5" s="104" t="s">
        <v>6</v>
      </c>
      <c r="C5" s="104"/>
      <c r="D5" s="104"/>
      <c r="E5" s="104"/>
      <c r="F5" s="104"/>
      <c r="G5" s="104"/>
      <c r="H5" s="104"/>
      <c r="I5" s="104"/>
      <c r="J5" s="104"/>
      <c r="K5" s="104"/>
      <c r="L5" s="104"/>
      <c r="M5" s="104"/>
      <c r="N5" s="104"/>
      <c r="O5" s="104"/>
    </row>
    <row r="6" spans="1:15" ht="16" customHeight="1" thickBot="1" x14ac:dyDescent="0.4">
      <c r="A6" s="7"/>
      <c r="B6" s="8" t="s">
        <v>7</v>
      </c>
      <c r="C6" s="105"/>
      <c r="D6" s="106"/>
      <c r="E6" s="107"/>
      <c r="F6" s="108"/>
      <c r="G6" s="9"/>
      <c r="H6" s="109" t="s">
        <v>8</v>
      </c>
      <c r="I6" s="110"/>
      <c r="J6" s="110"/>
      <c r="K6" s="110"/>
      <c r="L6" s="110"/>
      <c r="M6" s="110"/>
      <c r="N6" s="110"/>
      <c r="O6" s="111"/>
    </row>
    <row r="7" spans="1:15" ht="17.25" customHeight="1" thickBot="1" x14ac:dyDescent="0.4">
      <c r="A7" s="7"/>
      <c r="B7" s="10" t="s">
        <v>9</v>
      </c>
      <c r="C7" s="11">
        <v>0.03</v>
      </c>
      <c r="D7" s="114" t="s">
        <v>10</v>
      </c>
      <c r="E7" s="115"/>
      <c r="F7" s="13">
        <v>0.01</v>
      </c>
      <c r="G7" s="14"/>
      <c r="H7" s="15" t="s">
        <v>11</v>
      </c>
      <c r="I7" s="116" t="s">
        <v>12</v>
      </c>
      <c r="J7" s="117"/>
      <c r="K7" s="116" t="s">
        <v>48</v>
      </c>
      <c r="L7" s="117"/>
      <c r="M7" s="16" t="s">
        <v>14</v>
      </c>
      <c r="N7" s="17" t="s">
        <v>15</v>
      </c>
      <c r="O7" s="18" t="s">
        <v>16</v>
      </c>
    </row>
    <row r="8" spans="1:15" ht="14.5" customHeight="1" x14ac:dyDescent="0.35">
      <c r="A8" s="7"/>
      <c r="B8" s="19" t="s">
        <v>17</v>
      </c>
      <c r="C8" s="90">
        <v>10000</v>
      </c>
      <c r="D8" s="20"/>
      <c r="E8" s="20"/>
      <c r="F8" s="7"/>
      <c r="G8" s="9"/>
      <c r="H8" s="21">
        <v>1</v>
      </c>
      <c r="I8" s="112"/>
      <c r="J8" s="113"/>
      <c r="K8" s="112"/>
      <c r="L8" s="113"/>
      <c r="M8" s="95"/>
      <c r="N8" s="96"/>
      <c r="O8" s="85">
        <f>IFERROR(IF($C$9*N8&gt;10000,10000,$C$9*N8),"")</f>
        <v>0</v>
      </c>
    </row>
    <row r="9" spans="1:15" ht="14.5" customHeight="1" x14ac:dyDescent="0.35">
      <c r="A9" s="7"/>
      <c r="B9" s="22" t="s">
        <v>18</v>
      </c>
      <c r="C9" s="75">
        <v>100</v>
      </c>
      <c r="D9" s="20"/>
      <c r="E9" s="20"/>
      <c r="F9" s="7"/>
      <c r="G9" s="9"/>
      <c r="H9" s="23">
        <v>2</v>
      </c>
      <c r="I9" s="112"/>
      <c r="J9" s="113"/>
      <c r="K9" s="112"/>
      <c r="L9" s="113"/>
      <c r="M9" s="95"/>
      <c r="N9" s="96"/>
      <c r="O9" s="85">
        <f t="shared" ref="O9:O55" si="0">IFERROR(IF($C$9*N9&gt;10000,10000,$C$9*N9),"")</f>
        <v>0</v>
      </c>
    </row>
    <row r="10" spans="1:15" ht="14.5" customHeight="1" x14ac:dyDescent="0.35">
      <c r="A10" s="7"/>
      <c r="B10" s="74" t="s">
        <v>19</v>
      </c>
      <c r="C10" s="76">
        <f>IFERROR(ROUNDUP(F33/25,0)*2,"")</f>
        <v>0</v>
      </c>
      <c r="D10" s="24"/>
      <c r="E10" s="24"/>
      <c r="F10" s="25"/>
      <c r="G10" s="26"/>
      <c r="H10" s="23">
        <v>3</v>
      </c>
      <c r="I10" s="112"/>
      <c r="J10" s="113"/>
      <c r="K10" s="112"/>
      <c r="L10" s="113"/>
      <c r="M10" s="95"/>
      <c r="N10" s="96"/>
      <c r="O10" s="85">
        <f t="shared" si="0"/>
        <v>0</v>
      </c>
    </row>
    <row r="11" spans="1:15" ht="14.5" customHeight="1" thickBot="1" x14ac:dyDescent="0.4">
      <c r="A11" s="7"/>
      <c r="B11" s="27" t="s">
        <v>20</v>
      </c>
      <c r="C11" s="89">
        <f>E33</f>
        <v>0</v>
      </c>
      <c r="D11" s="28"/>
      <c r="E11" s="28"/>
      <c r="F11" s="26"/>
      <c r="G11" s="26"/>
      <c r="H11" s="23">
        <v>4</v>
      </c>
      <c r="I11" s="112"/>
      <c r="J11" s="113"/>
      <c r="K11" s="112"/>
      <c r="L11" s="113"/>
      <c r="M11" s="95"/>
      <c r="N11" s="96"/>
      <c r="O11" s="85">
        <f t="shared" si="0"/>
        <v>0</v>
      </c>
    </row>
    <row r="12" spans="1:15" ht="14.5" customHeight="1" thickBot="1" x14ac:dyDescent="0.4">
      <c r="A12" s="7"/>
      <c r="B12" s="7"/>
      <c r="C12" s="29"/>
      <c r="D12" s="30"/>
      <c r="E12" s="30"/>
      <c r="F12" s="25"/>
      <c r="G12" s="26"/>
      <c r="H12" s="23">
        <v>5</v>
      </c>
      <c r="I12" s="112"/>
      <c r="J12" s="113"/>
      <c r="K12" s="112"/>
      <c r="L12" s="113"/>
      <c r="M12" s="95"/>
      <c r="N12" s="96"/>
      <c r="O12" s="85">
        <f t="shared" si="0"/>
        <v>0</v>
      </c>
    </row>
    <row r="13" spans="1:15" ht="14.5" customHeight="1" thickBot="1" x14ac:dyDescent="0.4">
      <c r="A13" s="31"/>
      <c r="B13" s="32" t="s">
        <v>21</v>
      </c>
      <c r="C13" s="32" t="s">
        <v>22</v>
      </c>
      <c r="D13" s="32" t="s">
        <v>23</v>
      </c>
      <c r="E13" s="12" t="s">
        <v>24</v>
      </c>
      <c r="F13" s="33" t="s">
        <v>25</v>
      </c>
      <c r="G13" s="26"/>
      <c r="H13" s="23">
        <v>6</v>
      </c>
      <c r="I13" s="112"/>
      <c r="J13" s="113"/>
      <c r="K13" s="112"/>
      <c r="L13" s="113"/>
      <c r="M13" s="95"/>
      <c r="N13" s="96"/>
      <c r="O13" s="85">
        <f t="shared" si="0"/>
        <v>0</v>
      </c>
    </row>
    <row r="14" spans="1:15" ht="14.5" customHeight="1" x14ac:dyDescent="0.35">
      <c r="A14" s="21">
        <v>1</v>
      </c>
      <c r="B14" s="77"/>
      <c r="C14" s="78"/>
      <c r="D14" s="83" t="s">
        <v>26</v>
      </c>
      <c r="E14" s="87">
        <f t="shared" ref="E14:E32" si="1">IFERROR(IF(D14="داخلي", C14*$C$7,C14*$F$7),"")</f>
        <v>0</v>
      </c>
      <c r="F14" s="81"/>
      <c r="G14" s="9"/>
      <c r="H14" s="23">
        <v>7</v>
      </c>
      <c r="I14" s="112"/>
      <c r="J14" s="113"/>
      <c r="K14" s="112"/>
      <c r="L14" s="113"/>
      <c r="M14" s="95"/>
      <c r="N14" s="96"/>
      <c r="O14" s="85">
        <f t="shared" si="0"/>
        <v>0</v>
      </c>
    </row>
    <row r="15" spans="1:15" ht="14.5" customHeight="1" x14ac:dyDescent="0.35">
      <c r="A15" s="23">
        <v>2</v>
      </c>
      <c r="B15" s="79"/>
      <c r="C15" s="80"/>
      <c r="D15" s="83" t="s">
        <v>26</v>
      </c>
      <c r="E15" s="87">
        <f t="shared" si="1"/>
        <v>0</v>
      </c>
      <c r="F15" s="82"/>
      <c r="H15" s="23">
        <v>8</v>
      </c>
      <c r="I15" s="112"/>
      <c r="J15" s="113"/>
      <c r="K15" s="112"/>
      <c r="L15" s="113"/>
      <c r="M15" s="95"/>
      <c r="N15" s="96"/>
      <c r="O15" s="85">
        <f t="shared" si="0"/>
        <v>0</v>
      </c>
    </row>
    <row r="16" spans="1:15" ht="14.5" customHeight="1" x14ac:dyDescent="0.35">
      <c r="A16" s="23">
        <v>3</v>
      </c>
      <c r="B16" s="79"/>
      <c r="C16" s="80"/>
      <c r="D16" s="83" t="s">
        <v>26</v>
      </c>
      <c r="E16" s="87">
        <f t="shared" si="1"/>
        <v>0</v>
      </c>
      <c r="F16" s="82"/>
      <c r="H16" s="23">
        <v>9</v>
      </c>
      <c r="I16" s="112"/>
      <c r="J16" s="113"/>
      <c r="K16" s="112"/>
      <c r="L16" s="113"/>
      <c r="M16" s="95"/>
      <c r="N16" s="96"/>
      <c r="O16" s="85">
        <f t="shared" si="0"/>
        <v>0</v>
      </c>
    </row>
    <row r="17" spans="1:15" ht="14.5" customHeight="1" x14ac:dyDescent="0.35">
      <c r="A17" s="23">
        <v>4</v>
      </c>
      <c r="B17" s="79"/>
      <c r="C17" s="80"/>
      <c r="D17" s="83" t="s">
        <v>26</v>
      </c>
      <c r="E17" s="87">
        <f t="shared" si="1"/>
        <v>0</v>
      </c>
      <c r="F17" s="82"/>
      <c r="H17" s="23">
        <v>10</v>
      </c>
      <c r="I17" s="112"/>
      <c r="J17" s="113"/>
      <c r="K17" s="112"/>
      <c r="L17" s="113"/>
      <c r="M17" s="95"/>
      <c r="N17" s="96"/>
      <c r="O17" s="85">
        <f t="shared" si="0"/>
        <v>0</v>
      </c>
    </row>
    <row r="18" spans="1:15" ht="14.5" customHeight="1" x14ac:dyDescent="0.35">
      <c r="A18" s="23">
        <v>5</v>
      </c>
      <c r="B18" s="79"/>
      <c r="C18" s="80"/>
      <c r="D18" s="83" t="s">
        <v>26</v>
      </c>
      <c r="E18" s="87">
        <f t="shared" si="1"/>
        <v>0</v>
      </c>
      <c r="F18" s="82"/>
      <c r="H18" s="23">
        <v>11</v>
      </c>
      <c r="I18" s="112"/>
      <c r="J18" s="113"/>
      <c r="K18" s="112"/>
      <c r="L18" s="113"/>
      <c r="M18" s="95"/>
      <c r="N18" s="96"/>
      <c r="O18" s="85">
        <f t="shared" si="0"/>
        <v>0</v>
      </c>
    </row>
    <row r="19" spans="1:15" ht="14.5" customHeight="1" x14ac:dyDescent="0.35">
      <c r="A19" s="23">
        <v>6</v>
      </c>
      <c r="B19" s="79"/>
      <c r="C19" s="80"/>
      <c r="D19" s="83" t="s">
        <v>26</v>
      </c>
      <c r="E19" s="87">
        <f t="shared" si="1"/>
        <v>0</v>
      </c>
      <c r="F19" s="82"/>
      <c r="H19" s="23">
        <v>12</v>
      </c>
      <c r="I19" s="112"/>
      <c r="J19" s="113"/>
      <c r="K19" s="112"/>
      <c r="L19" s="113"/>
      <c r="M19" s="95"/>
      <c r="N19" s="96"/>
      <c r="O19" s="85">
        <f t="shared" si="0"/>
        <v>0</v>
      </c>
    </row>
    <row r="20" spans="1:15" ht="14.5" customHeight="1" x14ac:dyDescent="0.35">
      <c r="A20" s="23">
        <v>7</v>
      </c>
      <c r="B20" s="79"/>
      <c r="C20" s="80"/>
      <c r="D20" s="83" t="s">
        <v>26</v>
      </c>
      <c r="E20" s="87">
        <f t="shared" si="1"/>
        <v>0</v>
      </c>
      <c r="F20" s="82"/>
      <c r="H20" s="23">
        <v>13</v>
      </c>
      <c r="I20" s="112"/>
      <c r="J20" s="113"/>
      <c r="K20" s="112"/>
      <c r="L20" s="113"/>
      <c r="M20" s="95"/>
      <c r="N20" s="96"/>
      <c r="O20" s="85">
        <f t="shared" si="0"/>
        <v>0</v>
      </c>
    </row>
    <row r="21" spans="1:15" ht="14.5" customHeight="1" x14ac:dyDescent="0.35">
      <c r="A21" s="23">
        <v>8</v>
      </c>
      <c r="B21" s="79"/>
      <c r="C21" s="80"/>
      <c r="D21" s="83" t="s">
        <v>26</v>
      </c>
      <c r="E21" s="87">
        <f t="shared" si="1"/>
        <v>0</v>
      </c>
      <c r="F21" s="82"/>
      <c r="H21" s="23">
        <v>14</v>
      </c>
      <c r="I21" s="112"/>
      <c r="J21" s="113"/>
      <c r="K21" s="112"/>
      <c r="L21" s="113"/>
      <c r="M21" s="97"/>
      <c r="N21" s="96"/>
      <c r="O21" s="85">
        <f t="shared" si="0"/>
        <v>0</v>
      </c>
    </row>
    <row r="22" spans="1:15" ht="14.5" customHeight="1" x14ac:dyDescent="0.35">
      <c r="A22" s="23">
        <v>9</v>
      </c>
      <c r="B22" s="79"/>
      <c r="C22" s="80"/>
      <c r="D22" s="83" t="s">
        <v>26</v>
      </c>
      <c r="E22" s="87">
        <f t="shared" si="1"/>
        <v>0</v>
      </c>
      <c r="F22" s="82"/>
      <c r="H22" s="23">
        <v>15</v>
      </c>
      <c r="I22" s="112"/>
      <c r="J22" s="113"/>
      <c r="K22" s="112"/>
      <c r="L22" s="113"/>
      <c r="M22" s="94"/>
      <c r="N22" s="96"/>
      <c r="O22" s="85">
        <f t="shared" si="0"/>
        <v>0</v>
      </c>
    </row>
    <row r="23" spans="1:15" ht="14.5" customHeight="1" x14ac:dyDescent="0.35">
      <c r="A23" s="23">
        <v>10</v>
      </c>
      <c r="B23" s="79"/>
      <c r="C23" s="80"/>
      <c r="D23" s="83" t="s">
        <v>26</v>
      </c>
      <c r="E23" s="87">
        <f t="shared" si="1"/>
        <v>0</v>
      </c>
      <c r="F23" s="82"/>
      <c r="H23" s="23">
        <v>16</v>
      </c>
      <c r="I23" s="112"/>
      <c r="J23" s="113"/>
      <c r="K23" s="112"/>
      <c r="L23" s="113"/>
      <c r="M23" s="94"/>
      <c r="N23" s="96"/>
      <c r="O23" s="85">
        <f t="shared" si="0"/>
        <v>0</v>
      </c>
    </row>
    <row r="24" spans="1:15" ht="14.5" customHeight="1" x14ac:dyDescent="0.35">
      <c r="A24" s="23">
        <v>11</v>
      </c>
      <c r="B24" s="79"/>
      <c r="C24" s="80"/>
      <c r="D24" s="83" t="s">
        <v>26</v>
      </c>
      <c r="E24" s="87">
        <f t="shared" si="1"/>
        <v>0</v>
      </c>
      <c r="F24" s="82"/>
      <c r="H24" s="23">
        <v>17</v>
      </c>
      <c r="I24" s="112"/>
      <c r="J24" s="113"/>
      <c r="K24" s="112"/>
      <c r="L24" s="113"/>
      <c r="M24" s="94"/>
      <c r="N24" s="96"/>
      <c r="O24" s="85">
        <f t="shared" si="0"/>
        <v>0</v>
      </c>
    </row>
    <row r="25" spans="1:15" ht="14.5" customHeight="1" x14ac:dyDescent="0.35">
      <c r="A25" s="23">
        <v>12</v>
      </c>
      <c r="B25" s="79"/>
      <c r="C25" s="80"/>
      <c r="D25" s="83" t="s">
        <v>26</v>
      </c>
      <c r="E25" s="87">
        <f t="shared" si="1"/>
        <v>0</v>
      </c>
      <c r="F25" s="82"/>
      <c r="H25" s="23">
        <v>18</v>
      </c>
      <c r="I25" s="112"/>
      <c r="J25" s="113"/>
      <c r="K25" s="112"/>
      <c r="L25" s="113"/>
      <c r="M25" s="94"/>
      <c r="N25" s="96"/>
      <c r="O25" s="85">
        <f t="shared" si="0"/>
        <v>0</v>
      </c>
    </row>
    <row r="26" spans="1:15" ht="14.5" customHeight="1" x14ac:dyDescent="0.35">
      <c r="A26" s="35">
        <v>13</v>
      </c>
      <c r="B26" s="79"/>
      <c r="C26" s="80"/>
      <c r="D26" s="83" t="s">
        <v>26</v>
      </c>
      <c r="E26" s="87">
        <f t="shared" si="1"/>
        <v>0</v>
      </c>
      <c r="F26" s="82"/>
      <c r="H26" s="23">
        <v>19</v>
      </c>
      <c r="I26" s="112"/>
      <c r="J26" s="113"/>
      <c r="K26" s="112"/>
      <c r="L26" s="113"/>
      <c r="M26" s="94"/>
      <c r="N26" s="96"/>
      <c r="O26" s="85">
        <f t="shared" si="0"/>
        <v>0</v>
      </c>
    </row>
    <row r="27" spans="1:15" ht="14.5" customHeight="1" x14ac:dyDescent="0.35">
      <c r="A27" s="35">
        <v>14</v>
      </c>
      <c r="B27" s="79"/>
      <c r="C27" s="80"/>
      <c r="D27" s="83" t="s">
        <v>26</v>
      </c>
      <c r="E27" s="87">
        <f t="shared" si="1"/>
        <v>0</v>
      </c>
      <c r="F27" s="82"/>
      <c r="H27" s="23">
        <v>20</v>
      </c>
      <c r="I27" s="112"/>
      <c r="J27" s="113"/>
      <c r="K27" s="112"/>
      <c r="L27" s="113"/>
      <c r="M27" s="94"/>
      <c r="N27" s="96"/>
      <c r="O27" s="85">
        <f t="shared" si="0"/>
        <v>0</v>
      </c>
    </row>
    <row r="28" spans="1:15" ht="14.5" customHeight="1" x14ac:dyDescent="0.35">
      <c r="A28" s="35">
        <v>15</v>
      </c>
      <c r="B28" s="79"/>
      <c r="C28" s="80"/>
      <c r="D28" s="83" t="s">
        <v>26</v>
      </c>
      <c r="E28" s="87">
        <f t="shared" si="1"/>
        <v>0</v>
      </c>
      <c r="F28" s="82"/>
      <c r="H28" s="23">
        <v>21</v>
      </c>
      <c r="I28" s="112"/>
      <c r="J28" s="113"/>
      <c r="K28" s="112"/>
      <c r="L28" s="113"/>
      <c r="M28" s="94"/>
      <c r="N28" s="96"/>
      <c r="O28" s="85">
        <f t="shared" si="0"/>
        <v>0</v>
      </c>
    </row>
    <row r="29" spans="1:15" ht="14.5" customHeight="1" x14ac:dyDescent="0.35">
      <c r="A29" s="35">
        <v>16</v>
      </c>
      <c r="B29" s="79"/>
      <c r="C29" s="80"/>
      <c r="D29" s="83" t="s">
        <v>26</v>
      </c>
      <c r="E29" s="87">
        <f t="shared" si="1"/>
        <v>0</v>
      </c>
      <c r="F29" s="82"/>
      <c r="H29" s="23">
        <v>22</v>
      </c>
      <c r="I29" s="112"/>
      <c r="J29" s="113"/>
      <c r="K29" s="112"/>
      <c r="L29" s="113"/>
      <c r="M29" s="94"/>
      <c r="N29" s="96"/>
      <c r="O29" s="85">
        <f t="shared" si="0"/>
        <v>0</v>
      </c>
    </row>
    <row r="30" spans="1:15" ht="14.5" customHeight="1" x14ac:dyDescent="0.35">
      <c r="A30" s="35">
        <v>17</v>
      </c>
      <c r="B30" s="79"/>
      <c r="C30" s="80"/>
      <c r="D30" s="83" t="s">
        <v>26</v>
      </c>
      <c r="E30" s="87">
        <f t="shared" si="1"/>
        <v>0</v>
      </c>
      <c r="F30" s="82"/>
      <c r="H30" s="23">
        <v>23</v>
      </c>
      <c r="I30" s="112"/>
      <c r="J30" s="113"/>
      <c r="K30" s="112"/>
      <c r="L30" s="113"/>
      <c r="M30" s="94"/>
      <c r="N30" s="96"/>
      <c r="O30" s="85">
        <f t="shared" si="0"/>
        <v>0</v>
      </c>
    </row>
    <row r="31" spans="1:15" ht="14.5" customHeight="1" x14ac:dyDescent="0.35">
      <c r="A31" s="35">
        <v>18</v>
      </c>
      <c r="B31" s="79"/>
      <c r="C31" s="80"/>
      <c r="D31" s="83" t="s">
        <v>26</v>
      </c>
      <c r="E31" s="87">
        <f t="shared" si="1"/>
        <v>0</v>
      </c>
      <c r="F31" s="82"/>
      <c r="H31" s="23">
        <v>21</v>
      </c>
      <c r="I31" s="112"/>
      <c r="J31" s="113"/>
      <c r="K31" s="112"/>
      <c r="L31" s="113"/>
      <c r="M31" s="94"/>
      <c r="N31" s="96"/>
      <c r="O31" s="85">
        <f t="shared" si="0"/>
        <v>0</v>
      </c>
    </row>
    <row r="32" spans="1:15" ht="14.5" customHeight="1" x14ac:dyDescent="0.35">
      <c r="A32" s="35">
        <v>19</v>
      </c>
      <c r="B32" s="79"/>
      <c r="C32" s="80"/>
      <c r="D32" s="83" t="s">
        <v>26</v>
      </c>
      <c r="E32" s="87">
        <f t="shared" si="1"/>
        <v>0</v>
      </c>
      <c r="F32" s="82"/>
      <c r="H32" s="23">
        <v>22</v>
      </c>
      <c r="I32" s="112"/>
      <c r="J32" s="113"/>
      <c r="K32" s="112"/>
      <c r="L32" s="113"/>
      <c r="M32" s="94"/>
      <c r="N32" s="96"/>
      <c r="O32" s="85">
        <f t="shared" si="0"/>
        <v>0</v>
      </c>
    </row>
    <row r="33" spans="1:15" ht="14.5" customHeight="1" thickBot="1" x14ac:dyDescent="0.4">
      <c r="A33" s="36"/>
      <c r="B33" s="37" t="s">
        <v>27</v>
      </c>
      <c r="C33" s="91">
        <f>SUM(C14:C32)</f>
        <v>0</v>
      </c>
      <c r="D33" s="38"/>
      <c r="E33" s="88">
        <f>SUM(E14:E32)</f>
        <v>0</v>
      </c>
      <c r="F33" s="84">
        <f>SUM(F14:F32)</f>
        <v>0</v>
      </c>
      <c r="H33" s="23">
        <v>23</v>
      </c>
      <c r="I33" s="112"/>
      <c r="J33" s="113"/>
      <c r="K33" s="112"/>
      <c r="L33" s="113"/>
      <c r="M33" s="94"/>
      <c r="N33" s="96"/>
      <c r="O33" s="85">
        <f t="shared" si="0"/>
        <v>0</v>
      </c>
    </row>
    <row r="34" spans="1:15" ht="14.5" customHeight="1" x14ac:dyDescent="0.35">
      <c r="B34" s="39"/>
      <c r="C34" s="40"/>
      <c r="D34" s="41"/>
      <c r="E34" s="39"/>
      <c r="F34" s="39"/>
      <c r="H34" s="23">
        <v>24</v>
      </c>
      <c r="I34" s="112"/>
      <c r="J34" s="113"/>
      <c r="K34" s="112"/>
      <c r="L34" s="113"/>
      <c r="M34" s="94"/>
      <c r="N34" s="96"/>
      <c r="O34" s="85">
        <f t="shared" si="0"/>
        <v>0</v>
      </c>
    </row>
    <row r="35" spans="1:15" ht="14.5" customHeight="1" x14ac:dyDescent="0.35">
      <c r="B35" s="39"/>
      <c r="C35" s="40"/>
      <c r="D35" s="41"/>
      <c r="E35" s="39"/>
      <c r="F35" s="39"/>
      <c r="H35" s="23">
        <v>25</v>
      </c>
      <c r="I35" s="112"/>
      <c r="J35" s="113"/>
      <c r="K35" s="112"/>
      <c r="L35" s="113"/>
      <c r="M35" s="94"/>
      <c r="N35" s="96"/>
      <c r="O35" s="85">
        <f t="shared" si="0"/>
        <v>0</v>
      </c>
    </row>
    <row r="36" spans="1:15" ht="14.5" customHeight="1" x14ac:dyDescent="0.35">
      <c r="B36" s="39"/>
      <c r="C36" s="40"/>
      <c r="D36" s="41"/>
      <c r="E36" s="39"/>
      <c r="F36" s="39"/>
      <c r="H36" s="23">
        <v>26</v>
      </c>
      <c r="I36" s="112"/>
      <c r="J36" s="113"/>
      <c r="K36" s="112"/>
      <c r="L36" s="113"/>
      <c r="M36" s="94"/>
      <c r="N36" s="96"/>
      <c r="O36" s="85">
        <f t="shared" si="0"/>
        <v>0</v>
      </c>
    </row>
    <row r="37" spans="1:15" ht="14.5" customHeight="1" x14ac:dyDescent="0.35">
      <c r="B37" s="39"/>
      <c r="C37" s="40"/>
      <c r="D37" s="41"/>
      <c r="E37" s="39"/>
      <c r="F37" s="39"/>
      <c r="H37" s="23">
        <v>27</v>
      </c>
      <c r="I37" s="112"/>
      <c r="J37" s="113"/>
      <c r="K37" s="112"/>
      <c r="L37" s="113"/>
      <c r="M37" s="94"/>
      <c r="N37" s="96"/>
      <c r="O37" s="85">
        <f t="shared" si="0"/>
        <v>0</v>
      </c>
    </row>
    <row r="38" spans="1:15" ht="14.5" customHeight="1" x14ac:dyDescent="0.35">
      <c r="B38" s="39"/>
      <c r="C38" s="40"/>
      <c r="D38" s="41"/>
      <c r="E38" s="39"/>
      <c r="F38" s="39"/>
      <c r="H38" s="23">
        <v>28</v>
      </c>
      <c r="I38" s="112"/>
      <c r="J38" s="113"/>
      <c r="K38" s="112"/>
      <c r="L38" s="113"/>
      <c r="M38" s="94"/>
      <c r="N38" s="96"/>
      <c r="O38" s="85">
        <f t="shared" si="0"/>
        <v>0</v>
      </c>
    </row>
    <row r="39" spans="1:15" ht="14.5" customHeight="1" x14ac:dyDescent="0.35">
      <c r="B39" s="39"/>
      <c r="C39" s="40"/>
      <c r="D39" s="41"/>
      <c r="E39" s="39"/>
      <c r="F39" s="39"/>
      <c r="H39" s="23">
        <v>29</v>
      </c>
      <c r="I39" s="112"/>
      <c r="J39" s="113"/>
      <c r="K39" s="112"/>
      <c r="L39" s="113"/>
      <c r="M39" s="94"/>
      <c r="N39" s="96"/>
      <c r="O39" s="85">
        <f t="shared" si="0"/>
        <v>0</v>
      </c>
    </row>
    <row r="40" spans="1:15" ht="14.5" customHeight="1" x14ac:dyDescent="0.35">
      <c r="B40" s="39"/>
      <c r="C40" s="40"/>
      <c r="D40" s="41"/>
      <c r="E40" s="39"/>
      <c r="F40" s="39"/>
      <c r="H40" s="23">
        <v>30</v>
      </c>
      <c r="I40" s="112"/>
      <c r="J40" s="113"/>
      <c r="K40" s="112"/>
      <c r="L40" s="113"/>
      <c r="M40" s="94"/>
      <c r="N40" s="96"/>
      <c r="O40" s="85">
        <f t="shared" si="0"/>
        <v>0</v>
      </c>
    </row>
    <row r="41" spans="1:15" ht="14.5" customHeight="1" x14ac:dyDescent="0.35">
      <c r="B41" s="39"/>
      <c r="C41" s="40"/>
      <c r="D41" s="41"/>
      <c r="E41" s="39"/>
      <c r="F41" s="39"/>
      <c r="H41" s="23">
        <v>31</v>
      </c>
      <c r="I41" s="112"/>
      <c r="J41" s="113"/>
      <c r="K41" s="112"/>
      <c r="L41" s="113"/>
      <c r="M41" s="94"/>
      <c r="N41" s="96"/>
      <c r="O41" s="85">
        <f t="shared" si="0"/>
        <v>0</v>
      </c>
    </row>
    <row r="42" spans="1:15" ht="14.5" customHeight="1" x14ac:dyDescent="0.35">
      <c r="B42" s="39"/>
      <c r="C42" s="40"/>
      <c r="D42" s="41"/>
      <c r="E42" s="39"/>
      <c r="F42" s="39"/>
      <c r="H42" s="23">
        <v>32</v>
      </c>
      <c r="I42" s="112"/>
      <c r="J42" s="113"/>
      <c r="K42" s="112"/>
      <c r="L42" s="113"/>
      <c r="M42" s="94"/>
      <c r="N42" s="96"/>
      <c r="O42" s="85">
        <f t="shared" si="0"/>
        <v>0</v>
      </c>
    </row>
    <row r="43" spans="1:15" ht="14.5" customHeight="1" x14ac:dyDescent="0.35">
      <c r="B43" s="39"/>
      <c r="C43" s="40"/>
      <c r="D43" s="41"/>
      <c r="E43" s="39"/>
      <c r="F43" s="39"/>
      <c r="H43" s="23">
        <v>33</v>
      </c>
      <c r="I43" s="112"/>
      <c r="J43" s="113"/>
      <c r="K43" s="112"/>
      <c r="L43" s="113"/>
      <c r="M43" s="94"/>
      <c r="N43" s="96"/>
      <c r="O43" s="85">
        <f t="shared" si="0"/>
        <v>0</v>
      </c>
    </row>
    <row r="44" spans="1:15" ht="14.5" customHeight="1" x14ac:dyDescent="0.35">
      <c r="B44" s="39"/>
      <c r="C44" s="40"/>
      <c r="D44" s="41"/>
      <c r="E44" s="39"/>
      <c r="F44" s="39"/>
      <c r="H44" s="23">
        <v>34</v>
      </c>
      <c r="I44" s="112"/>
      <c r="J44" s="113"/>
      <c r="K44" s="112"/>
      <c r="L44" s="113"/>
      <c r="M44" s="94"/>
      <c r="N44" s="96"/>
      <c r="O44" s="85">
        <f t="shared" si="0"/>
        <v>0</v>
      </c>
    </row>
    <row r="45" spans="1:15" ht="14.5" customHeight="1" x14ac:dyDescent="0.35">
      <c r="B45" s="39"/>
      <c r="C45" s="40"/>
      <c r="D45" s="41"/>
      <c r="E45" s="39"/>
      <c r="F45" s="39"/>
      <c r="H45" s="23">
        <v>35</v>
      </c>
      <c r="I45" s="112"/>
      <c r="J45" s="113"/>
      <c r="K45" s="112"/>
      <c r="L45" s="113"/>
      <c r="M45" s="94"/>
      <c r="N45" s="96"/>
      <c r="O45" s="85">
        <f t="shared" si="0"/>
        <v>0</v>
      </c>
    </row>
    <row r="46" spans="1:15" ht="14.5" customHeight="1" x14ac:dyDescent="0.35">
      <c r="B46" s="39"/>
      <c r="C46" s="40"/>
      <c r="D46" s="41"/>
      <c r="E46" s="39"/>
      <c r="F46" s="39"/>
      <c r="H46" s="23">
        <v>36</v>
      </c>
      <c r="I46" s="112"/>
      <c r="J46" s="113"/>
      <c r="K46" s="112"/>
      <c r="L46" s="113"/>
      <c r="M46" s="94"/>
      <c r="N46" s="96"/>
      <c r="O46" s="85">
        <f t="shared" si="0"/>
        <v>0</v>
      </c>
    </row>
    <row r="47" spans="1:15" ht="14.5" customHeight="1" x14ac:dyDescent="0.35">
      <c r="B47" s="39"/>
      <c r="C47" s="40"/>
      <c r="D47" s="41"/>
      <c r="E47" s="39"/>
      <c r="F47" s="39"/>
      <c r="H47" s="23">
        <v>37</v>
      </c>
      <c r="I47" s="112"/>
      <c r="J47" s="113"/>
      <c r="K47" s="112"/>
      <c r="L47" s="113"/>
      <c r="M47" s="94"/>
      <c r="N47" s="96"/>
      <c r="O47" s="85">
        <f t="shared" si="0"/>
        <v>0</v>
      </c>
    </row>
    <row r="48" spans="1:15" ht="14.5" customHeight="1" x14ac:dyDescent="0.35">
      <c r="B48" s="39"/>
      <c r="C48" s="40"/>
      <c r="D48" s="41"/>
      <c r="E48" s="39"/>
      <c r="F48" s="39"/>
      <c r="H48" s="23">
        <v>38</v>
      </c>
      <c r="I48" s="112"/>
      <c r="J48" s="113"/>
      <c r="K48" s="112"/>
      <c r="L48" s="113"/>
      <c r="M48" s="94"/>
      <c r="N48" s="96"/>
      <c r="O48" s="85">
        <f t="shared" si="0"/>
        <v>0</v>
      </c>
    </row>
    <row r="49" spans="2:16" ht="14.5" customHeight="1" x14ac:dyDescent="0.35">
      <c r="B49" s="39"/>
      <c r="C49" s="40"/>
      <c r="D49" s="41"/>
      <c r="E49" s="39"/>
      <c r="F49" s="39"/>
      <c r="H49" s="23">
        <v>39</v>
      </c>
      <c r="I49" s="112"/>
      <c r="J49" s="113"/>
      <c r="K49" s="112"/>
      <c r="L49" s="113"/>
      <c r="M49" s="94"/>
      <c r="N49" s="96"/>
      <c r="O49" s="85">
        <f t="shared" si="0"/>
        <v>0</v>
      </c>
    </row>
    <row r="50" spans="2:16" ht="14.5" customHeight="1" x14ac:dyDescent="0.35">
      <c r="B50" s="39"/>
      <c r="C50" s="40"/>
      <c r="D50" s="41"/>
      <c r="E50" s="39"/>
      <c r="F50" s="39"/>
      <c r="H50" s="23">
        <v>40</v>
      </c>
      <c r="I50" s="112"/>
      <c r="J50" s="113"/>
      <c r="K50" s="112"/>
      <c r="L50" s="113"/>
      <c r="M50" s="94"/>
      <c r="N50" s="96"/>
      <c r="O50" s="85">
        <f t="shared" si="0"/>
        <v>0</v>
      </c>
    </row>
    <row r="51" spans="2:16" ht="14.5" customHeight="1" x14ac:dyDescent="0.35">
      <c r="B51" s="39"/>
      <c r="C51" s="40"/>
      <c r="D51" s="41"/>
      <c r="E51" s="39"/>
      <c r="F51" s="39"/>
      <c r="H51" s="23">
        <v>41</v>
      </c>
      <c r="I51" s="112"/>
      <c r="J51" s="113"/>
      <c r="K51" s="112"/>
      <c r="L51" s="113"/>
      <c r="M51" s="94"/>
      <c r="N51" s="96"/>
      <c r="O51" s="85">
        <f t="shared" si="0"/>
        <v>0</v>
      </c>
    </row>
    <row r="52" spans="2:16" ht="14.5" customHeight="1" x14ac:dyDescent="0.35">
      <c r="B52" s="39"/>
      <c r="C52" s="40"/>
      <c r="D52" s="41"/>
      <c r="E52" s="39"/>
      <c r="F52" s="39"/>
      <c r="H52" s="23">
        <v>42</v>
      </c>
      <c r="I52" s="112"/>
      <c r="J52" s="113"/>
      <c r="K52" s="112"/>
      <c r="L52" s="113"/>
      <c r="M52" s="94"/>
      <c r="N52" s="96"/>
      <c r="O52" s="85">
        <f t="shared" si="0"/>
        <v>0</v>
      </c>
    </row>
    <row r="53" spans="2:16" ht="14.5" customHeight="1" x14ac:dyDescent="0.35">
      <c r="B53" s="39"/>
      <c r="C53" s="40"/>
      <c r="D53" s="41"/>
      <c r="E53" s="39"/>
      <c r="F53" s="39"/>
      <c r="H53" s="23">
        <v>43</v>
      </c>
      <c r="I53" s="112"/>
      <c r="J53" s="113"/>
      <c r="K53" s="112"/>
      <c r="L53" s="113"/>
      <c r="M53" s="94"/>
      <c r="N53" s="96"/>
      <c r="O53" s="85">
        <f t="shared" si="0"/>
        <v>0</v>
      </c>
    </row>
    <row r="54" spans="2:16" ht="14.5" customHeight="1" x14ac:dyDescent="0.35">
      <c r="B54" s="39"/>
      <c r="C54" s="40"/>
      <c r="D54" s="41"/>
      <c r="E54" s="39"/>
      <c r="F54" s="39"/>
      <c r="H54" s="23">
        <v>44</v>
      </c>
      <c r="I54" s="112"/>
      <c r="J54" s="113"/>
      <c r="K54" s="112"/>
      <c r="L54" s="113"/>
      <c r="M54" s="94"/>
      <c r="N54" s="96"/>
      <c r="O54" s="85">
        <f t="shared" si="0"/>
        <v>0</v>
      </c>
    </row>
    <row r="55" spans="2:16" ht="14.5" customHeight="1" thickBot="1" x14ac:dyDescent="0.4">
      <c r="B55" s="39"/>
      <c r="C55" s="40"/>
      <c r="D55" s="41"/>
      <c r="E55" s="39"/>
      <c r="F55" s="39"/>
      <c r="H55" s="23">
        <v>45</v>
      </c>
      <c r="I55" s="112"/>
      <c r="J55" s="113"/>
      <c r="K55" s="112"/>
      <c r="L55" s="113"/>
      <c r="M55" s="94"/>
      <c r="N55" s="96"/>
      <c r="O55" s="85">
        <f t="shared" si="0"/>
        <v>0</v>
      </c>
    </row>
    <row r="56" spans="2:16" ht="24.65" customHeight="1" thickBot="1" x14ac:dyDescent="0.5">
      <c r="H56" s="131" t="s">
        <v>28</v>
      </c>
      <c r="I56" s="132"/>
      <c r="J56" s="132"/>
      <c r="K56" s="132"/>
      <c r="L56" s="132"/>
      <c r="M56" s="133"/>
      <c r="N56" s="42"/>
      <c r="O56" s="86">
        <f>SUM(O8:O55)</f>
        <v>0</v>
      </c>
    </row>
    <row r="57" spans="2:16" ht="6.75" customHeight="1" thickBot="1" x14ac:dyDescent="0.4">
      <c r="B57" s="43"/>
      <c r="C57" s="43"/>
    </row>
    <row r="58" spans="2:16" ht="15" customHeight="1" x14ac:dyDescent="0.35">
      <c r="B58" s="44"/>
      <c r="C58" s="134" t="s">
        <v>29</v>
      </c>
      <c r="D58" s="135"/>
      <c r="E58" s="135"/>
      <c r="F58" s="135"/>
      <c r="G58" s="136"/>
      <c r="I58" s="134" t="s">
        <v>30</v>
      </c>
      <c r="J58" s="135"/>
      <c r="K58" s="135"/>
      <c r="L58" s="136"/>
    </row>
    <row r="59" spans="2:16" x14ac:dyDescent="0.35">
      <c r="B59" s="44"/>
      <c r="C59" s="45" t="s">
        <v>13</v>
      </c>
      <c r="D59" s="137"/>
      <c r="E59" s="137"/>
      <c r="F59" s="137"/>
      <c r="G59" s="138"/>
      <c r="I59" s="121" t="s">
        <v>13</v>
      </c>
      <c r="J59" s="122"/>
      <c r="K59" s="139"/>
      <c r="L59" s="140"/>
      <c r="P59" s="34"/>
    </row>
    <row r="60" spans="2:16" x14ac:dyDescent="0.35">
      <c r="B60" s="44"/>
      <c r="C60" s="45" t="s">
        <v>31</v>
      </c>
      <c r="D60" s="118"/>
      <c r="E60" s="119"/>
      <c r="F60" s="119"/>
      <c r="G60" s="120"/>
      <c r="I60" s="121" t="s">
        <v>31</v>
      </c>
      <c r="J60" s="122"/>
      <c r="K60" s="123"/>
      <c r="L60" s="124"/>
      <c r="P60" s="46"/>
    </row>
    <row r="61" spans="2:16" ht="15" thickBot="1" x14ac:dyDescent="0.4">
      <c r="B61" s="44"/>
      <c r="C61" s="47" t="s">
        <v>32</v>
      </c>
      <c r="D61" s="125"/>
      <c r="E61" s="125"/>
      <c r="F61" s="125"/>
      <c r="G61" s="126"/>
      <c r="I61" s="127" t="s">
        <v>32</v>
      </c>
      <c r="J61" s="128"/>
      <c r="K61" s="129"/>
      <c r="L61" s="130"/>
      <c r="P61" s="34"/>
    </row>
    <row r="62" spans="2:16" ht="6.75" customHeight="1" x14ac:dyDescent="0.35">
      <c r="C62" s="48"/>
      <c r="D62" s="48"/>
      <c r="E62" s="48"/>
      <c r="F62" s="48"/>
      <c r="G62" s="43"/>
      <c r="I62" s="48"/>
      <c r="J62" s="48"/>
      <c r="K62" s="48"/>
      <c r="L62" s="49"/>
      <c r="O62" s="50"/>
      <c r="P62" s="34"/>
    </row>
    <row r="63" spans="2:16" x14ac:dyDescent="0.35">
      <c r="B63" s="1" t="s">
        <v>33</v>
      </c>
      <c r="I63" s="49"/>
      <c r="J63" s="49"/>
      <c r="K63" s="49"/>
      <c r="L63" s="49"/>
      <c r="M63" s="49"/>
      <c r="N63" s="49"/>
      <c r="O63" s="49"/>
    </row>
    <row r="64" spans="2:16" ht="49" customHeight="1" x14ac:dyDescent="0.35"/>
    <row r="65" spans="2:15" ht="14.5" customHeight="1" x14ac:dyDescent="0.35">
      <c r="F65" s="145" t="str">
        <f t="shared" ref="F65" si="2">$F$1</f>
        <v>نموذج طلب صرف 
مكافأة الإداريون والفنيون في الكليات/المعاهد
برامج الدراسات العليا مدفوعة التكاليف
للفصل الدراسي ______   ______/______ هــ</v>
      </c>
      <c r="G65" s="145"/>
      <c r="H65" s="145"/>
      <c r="I65" s="145"/>
      <c r="J65" s="145"/>
      <c r="K65" s="145"/>
      <c r="L65" s="145"/>
      <c r="M65" s="52"/>
    </row>
    <row r="66" spans="2:15" ht="15" customHeight="1" x14ac:dyDescent="0.35">
      <c r="B66" s="146"/>
      <c r="C66" s="146"/>
      <c r="D66" s="146"/>
      <c r="E66" s="146"/>
      <c r="F66" s="145"/>
      <c r="G66" s="145"/>
      <c r="H66" s="145"/>
      <c r="I66" s="145"/>
      <c r="J66" s="145"/>
      <c r="K66" s="145"/>
      <c r="L66" s="145"/>
      <c r="M66" s="4" t="s">
        <v>0</v>
      </c>
      <c r="N66" s="102" t="s">
        <v>1</v>
      </c>
      <c r="O66" s="102"/>
    </row>
    <row r="67" spans="2:15" ht="15" customHeight="1" x14ac:dyDescent="0.35">
      <c r="B67" s="146"/>
      <c r="C67" s="146"/>
      <c r="D67" s="146"/>
      <c r="E67" s="146"/>
      <c r="F67" s="145"/>
      <c r="G67" s="145"/>
      <c r="H67" s="145"/>
      <c r="I67" s="145"/>
      <c r="J67" s="145"/>
      <c r="K67" s="145"/>
      <c r="L67" s="145"/>
      <c r="M67" s="4" t="s">
        <v>2</v>
      </c>
      <c r="N67" s="102" t="s">
        <v>3</v>
      </c>
      <c r="O67" s="102"/>
    </row>
    <row r="68" spans="2:15" ht="18.649999999999999" customHeight="1" x14ac:dyDescent="0.35">
      <c r="B68" s="146"/>
      <c r="C68" s="146"/>
      <c r="D68" s="146"/>
      <c r="E68" s="146"/>
      <c r="F68" s="145"/>
      <c r="G68" s="145"/>
      <c r="H68" s="145"/>
      <c r="I68" s="145"/>
      <c r="J68" s="145"/>
      <c r="K68" s="145"/>
      <c r="L68" s="145"/>
      <c r="M68" s="4" t="s">
        <v>4</v>
      </c>
      <c r="N68" s="102" t="s">
        <v>5</v>
      </c>
      <c r="O68" s="102"/>
    </row>
    <row r="69" spans="2:15" ht="12" customHeight="1" x14ac:dyDescent="0.35">
      <c r="B69" s="53"/>
      <c r="C69" s="53"/>
      <c r="D69" s="53"/>
      <c r="E69" s="53"/>
      <c r="F69" s="53"/>
      <c r="G69" s="3"/>
      <c r="H69" s="54"/>
      <c r="I69" s="54"/>
      <c r="J69" s="54"/>
      <c r="K69" s="54"/>
      <c r="L69" s="53"/>
      <c r="M69" s="4"/>
      <c r="N69" s="4"/>
      <c r="O69" s="55"/>
    </row>
    <row r="70" spans="2:15" ht="36" customHeight="1" x14ac:dyDescent="0.35">
      <c r="B70" s="53"/>
      <c r="C70" s="53"/>
      <c r="D70" s="53"/>
      <c r="E70" s="53"/>
      <c r="F70" s="53"/>
      <c r="G70" s="3"/>
      <c r="H70" s="54"/>
      <c r="I70" s="54"/>
      <c r="J70" s="54"/>
      <c r="K70" s="54"/>
      <c r="L70" s="53"/>
      <c r="M70" s="4"/>
      <c r="N70" s="4"/>
      <c r="O70" s="55"/>
    </row>
    <row r="71" spans="2:15" ht="28.5" x14ac:dyDescent="0.65">
      <c r="B71" s="147" t="s">
        <v>34</v>
      </c>
      <c r="C71" s="147"/>
      <c r="D71" s="147"/>
      <c r="E71" s="147"/>
      <c r="F71" s="147"/>
      <c r="G71" s="147"/>
      <c r="H71" s="147"/>
      <c r="I71" s="147"/>
      <c r="J71" s="147"/>
      <c r="K71" s="147"/>
      <c r="L71" s="147"/>
      <c r="M71" s="147"/>
      <c r="N71" s="147"/>
    </row>
    <row r="72" spans="2:15" ht="66" customHeight="1" x14ac:dyDescent="0.35">
      <c r="B72" s="141" t="s">
        <v>35</v>
      </c>
      <c r="C72" s="141"/>
      <c r="D72" s="141"/>
      <c r="E72" s="141"/>
      <c r="F72" s="141"/>
      <c r="G72" s="141"/>
      <c r="H72" s="141"/>
      <c r="I72" s="141"/>
      <c r="J72" s="141"/>
      <c r="K72" s="141"/>
      <c r="L72" s="141"/>
      <c r="M72" s="141"/>
    </row>
    <row r="73" spans="2:15" ht="42.65" customHeight="1" x14ac:dyDescent="0.6">
      <c r="B73" s="142" t="s">
        <v>36</v>
      </c>
      <c r="C73" s="142"/>
      <c r="D73" s="142"/>
      <c r="E73" s="142"/>
      <c r="F73" s="142"/>
      <c r="G73" s="142"/>
      <c r="H73" s="142"/>
      <c r="I73" s="142"/>
      <c r="J73" s="142"/>
      <c r="K73" s="142"/>
      <c r="L73" s="142"/>
      <c r="M73" s="142"/>
      <c r="N73" s="142"/>
    </row>
    <row r="75" spans="2:15" ht="44.15" customHeight="1" x14ac:dyDescent="0.35">
      <c r="B75" s="143" t="s">
        <v>37</v>
      </c>
      <c r="C75" s="143"/>
      <c r="D75" s="143"/>
      <c r="E75" s="143"/>
      <c r="F75" s="143"/>
      <c r="G75" s="143"/>
      <c r="H75" s="143"/>
      <c r="I75" s="143"/>
      <c r="J75" s="143"/>
      <c r="K75" s="143"/>
      <c r="L75" s="143"/>
      <c r="M75" s="143"/>
      <c r="N75" s="143"/>
      <c r="O75" s="56"/>
    </row>
    <row r="76" spans="2:15" ht="78.650000000000006" customHeight="1" x14ac:dyDescent="0.35">
      <c r="K76" s="144" t="s">
        <v>38</v>
      </c>
      <c r="L76" s="144"/>
      <c r="M76" s="144"/>
      <c r="N76" s="144"/>
      <c r="O76" s="57"/>
    </row>
  </sheetData>
  <sheetProtection algorithmName="SHA-512" hashValue="/eJa4XLO9UexaqhitI0v+fHX/RKE4zECFm8LXPZ/kv4R52NQvEnSl0/e6i2acx69aT6vt+n1hLTgakdzh0GmIQ==" saltValue="chrKwn3nGJ/bkeT1xQuREg==" spinCount="100000" sheet="1" formatCells="0" formatColumns="0" formatRows="0" insertColumns="0" insertRows="0" insertHyperlinks="0" deleteColumns="0" deleteRows="0" sort="0" autoFilter="0" pivotTables="0"/>
  <mergeCells count="128">
    <mergeCell ref="B72:M72"/>
    <mergeCell ref="B73:N73"/>
    <mergeCell ref="B75:N75"/>
    <mergeCell ref="K76:N76"/>
    <mergeCell ref="F65:L68"/>
    <mergeCell ref="B66:E68"/>
    <mergeCell ref="N66:O66"/>
    <mergeCell ref="N67:O67"/>
    <mergeCell ref="N68:O68"/>
    <mergeCell ref="B71:N71"/>
    <mergeCell ref="D60:G60"/>
    <mergeCell ref="I60:J60"/>
    <mergeCell ref="K60:L60"/>
    <mergeCell ref="D61:G61"/>
    <mergeCell ref="I61:J61"/>
    <mergeCell ref="K61:L61"/>
    <mergeCell ref="I55:J55"/>
    <mergeCell ref="K55:L55"/>
    <mergeCell ref="H56:M56"/>
    <mergeCell ref="C58:G58"/>
    <mergeCell ref="I58:L58"/>
    <mergeCell ref="D59:G59"/>
    <mergeCell ref="I59:J59"/>
    <mergeCell ref="K59:L59"/>
    <mergeCell ref="I52:J52"/>
    <mergeCell ref="K52:L52"/>
    <mergeCell ref="I53:J53"/>
    <mergeCell ref="K53:L53"/>
    <mergeCell ref="I54:J54"/>
    <mergeCell ref="K54:L54"/>
    <mergeCell ref="I49:J49"/>
    <mergeCell ref="K49:L49"/>
    <mergeCell ref="I50:J50"/>
    <mergeCell ref="K50:L50"/>
    <mergeCell ref="I51:J51"/>
    <mergeCell ref="K51:L51"/>
    <mergeCell ref="I46:J46"/>
    <mergeCell ref="K46:L46"/>
    <mergeCell ref="I47:J47"/>
    <mergeCell ref="K47:L47"/>
    <mergeCell ref="I48:J48"/>
    <mergeCell ref="K48:L48"/>
    <mergeCell ref="I43:J43"/>
    <mergeCell ref="K43:L43"/>
    <mergeCell ref="I44:J44"/>
    <mergeCell ref="K44:L44"/>
    <mergeCell ref="I45:J45"/>
    <mergeCell ref="K45:L45"/>
    <mergeCell ref="I40:J40"/>
    <mergeCell ref="K40:L40"/>
    <mergeCell ref="I41:J41"/>
    <mergeCell ref="K41:L41"/>
    <mergeCell ref="I42:J42"/>
    <mergeCell ref="K42:L42"/>
    <mergeCell ref="I37:J37"/>
    <mergeCell ref="K37:L37"/>
    <mergeCell ref="I38:J38"/>
    <mergeCell ref="K38:L38"/>
    <mergeCell ref="I39:J39"/>
    <mergeCell ref="K39:L39"/>
    <mergeCell ref="I34:J34"/>
    <mergeCell ref="K34:L34"/>
    <mergeCell ref="I35:J35"/>
    <mergeCell ref="K35:L35"/>
    <mergeCell ref="I36:J36"/>
    <mergeCell ref="K36:L36"/>
    <mergeCell ref="I31:J31"/>
    <mergeCell ref="K31:L31"/>
    <mergeCell ref="I32:J32"/>
    <mergeCell ref="K32:L32"/>
    <mergeCell ref="I33:J33"/>
    <mergeCell ref="K33:L33"/>
    <mergeCell ref="I28:J28"/>
    <mergeCell ref="K28:L28"/>
    <mergeCell ref="I29:J29"/>
    <mergeCell ref="K29:L29"/>
    <mergeCell ref="I30:J30"/>
    <mergeCell ref="K30:L30"/>
    <mergeCell ref="I25:J25"/>
    <mergeCell ref="K25:L25"/>
    <mergeCell ref="I26:J26"/>
    <mergeCell ref="K26:L26"/>
    <mergeCell ref="I27:J27"/>
    <mergeCell ref="K27:L27"/>
    <mergeCell ref="I22:J22"/>
    <mergeCell ref="K22:L22"/>
    <mergeCell ref="I23:J23"/>
    <mergeCell ref="K23:L23"/>
    <mergeCell ref="I24:J24"/>
    <mergeCell ref="K24:L24"/>
    <mergeCell ref="I19:J19"/>
    <mergeCell ref="K19:L19"/>
    <mergeCell ref="I20:J20"/>
    <mergeCell ref="K20:L20"/>
    <mergeCell ref="I21:J21"/>
    <mergeCell ref="K21:L21"/>
    <mergeCell ref="I16:J16"/>
    <mergeCell ref="K16:L16"/>
    <mergeCell ref="I17:J17"/>
    <mergeCell ref="K17:L17"/>
    <mergeCell ref="I18:J18"/>
    <mergeCell ref="K18:L18"/>
    <mergeCell ref="I13:J13"/>
    <mergeCell ref="K13:L13"/>
    <mergeCell ref="I14:J14"/>
    <mergeCell ref="K14:L14"/>
    <mergeCell ref="I15:J15"/>
    <mergeCell ref="K15:L15"/>
    <mergeCell ref="I11:J11"/>
    <mergeCell ref="K11:L11"/>
    <mergeCell ref="I12:J12"/>
    <mergeCell ref="K12:L12"/>
    <mergeCell ref="D7:E7"/>
    <mergeCell ref="I7:J7"/>
    <mergeCell ref="K7:L7"/>
    <mergeCell ref="I8:J8"/>
    <mergeCell ref="K8:L8"/>
    <mergeCell ref="I9:J9"/>
    <mergeCell ref="K9:L9"/>
    <mergeCell ref="F1:L4"/>
    <mergeCell ref="N2:O2"/>
    <mergeCell ref="N3:O3"/>
    <mergeCell ref="N4:O4"/>
    <mergeCell ref="B5:O5"/>
    <mergeCell ref="C6:F6"/>
    <mergeCell ref="H6:O6"/>
    <mergeCell ref="I10:J10"/>
    <mergeCell ref="K10:L10"/>
  </mergeCells>
  <conditionalFormatting sqref="B8:B9 D8:E12 F10">
    <cfRule type="cellIs" dxfId="16" priority="12" operator="equal">
      <formula>"="</formula>
    </cfRule>
  </conditionalFormatting>
  <conditionalFormatting sqref="B8:B9 D8:F10 D11:E11 D12:F12">
    <cfRule type="cellIs" dxfId="15" priority="11" operator="equal">
      <formula>0</formula>
    </cfRule>
  </conditionalFormatting>
  <conditionalFormatting sqref="C9">
    <cfRule type="expression" dxfId="14" priority="7">
      <formula>$C$9&gt;100</formula>
    </cfRule>
  </conditionalFormatting>
  <conditionalFormatting sqref="C10">
    <cfRule type="expression" dxfId="13" priority="14">
      <formula>$C$10&gt;ROUNDUP($F$33/25,0)*2</formula>
    </cfRule>
    <cfRule type="expression" dxfId="12" priority="15">
      <formula>"C11&gt;ROUNDUP(E35/25,0)*2"</formula>
    </cfRule>
  </conditionalFormatting>
  <conditionalFormatting sqref="C33:C55 F33:F55 C10">
    <cfRule type="cellIs" dxfId="11" priority="10" operator="equal">
      <formula>0</formula>
    </cfRule>
  </conditionalFormatting>
  <conditionalFormatting sqref="E14:E32">
    <cfRule type="cellIs" dxfId="10" priority="4" operator="equal">
      <formula>0</formula>
    </cfRule>
  </conditionalFormatting>
  <conditionalFormatting sqref="E33:E55">
    <cfRule type="cellIs" dxfId="9" priority="3" operator="equal">
      <formula>0</formula>
    </cfRule>
  </conditionalFormatting>
  <conditionalFormatting sqref="N56">
    <cfRule type="cellIs" dxfId="8" priority="9" operator="equal">
      <formula>0</formula>
    </cfRule>
  </conditionalFormatting>
  <conditionalFormatting sqref="O8:O56 C11 C33:C55 F33:F55">
    <cfRule type="cellIs" dxfId="7" priority="5" operator="equal">
      <formula>0</formula>
    </cfRule>
  </conditionalFormatting>
  <conditionalFormatting sqref="O56">
    <cfRule type="expression" dxfId="6" priority="8">
      <formula>$O$56&gt;$C$11</formula>
    </cfRule>
  </conditionalFormatting>
  <dataValidations count="1">
    <dataValidation type="list" allowBlank="1" showInputMessage="1" showErrorMessage="1" sqref="D14:D32" xr:uid="{AE187DF0-E422-4A7E-8747-AD11808581FE}">
      <formula1>"داخلي,خارجي"</formula1>
    </dataValidation>
  </dataValidations>
  <pageMargins left="0.7" right="0.7" top="0.75" bottom="0.75" header="0.3" footer="0.3"/>
  <pageSetup scale="76" fitToHeight="0" orientation="landscape" r:id="rId1"/>
  <headerFooter>
    <oddFooter>Page &amp;P</oddFooter>
  </headerFooter>
  <rowBreaks count="1" manualBreakCount="1">
    <brk id="6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51A6-9CBA-4279-A43C-BFFC2C5322C9}">
  <sheetPr>
    <pageSetUpPr fitToPage="1"/>
  </sheetPr>
  <dimension ref="A1:N65"/>
  <sheetViews>
    <sheetView rightToLeft="1" tabSelected="1" view="pageLayout" zoomScale="106" zoomScaleNormal="100" zoomScaleSheetLayoutView="115" zoomScalePageLayoutView="106" workbookViewId="0">
      <selection activeCell="G6" sqref="G6:H6"/>
    </sheetView>
  </sheetViews>
  <sheetFormatPr defaultColWidth="9.1796875" defaultRowHeight="14.5" x14ac:dyDescent="0.35"/>
  <cols>
    <col min="1" max="1" width="6.81640625" style="1" customWidth="1"/>
    <col min="2" max="2" width="13.1796875" style="1" customWidth="1"/>
    <col min="3" max="3" width="4.81640625" style="1" customWidth="1"/>
    <col min="4" max="4" width="12.7265625" style="1" customWidth="1"/>
    <col min="5" max="5" width="4.453125" style="1" customWidth="1"/>
    <col min="6" max="6" width="2.7265625" style="1" customWidth="1"/>
    <col min="7" max="7" width="13.7265625" style="1" customWidth="1"/>
    <col min="8" max="8" width="7.7265625" style="1" customWidth="1"/>
    <col min="9" max="9" width="16.1796875" style="1" customWidth="1"/>
    <col min="10" max="10" width="14.7265625" style="1" customWidth="1"/>
    <col min="11" max="11" width="7.26953125" style="1" customWidth="1"/>
    <col min="12" max="12" width="15.1796875" style="1" customWidth="1"/>
    <col min="13" max="14" width="20.81640625" style="1" customWidth="1"/>
    <col min="15" max="16384" width="9.1796875" style="1"/>
  </cols>
  <sheetData>
    <row r="1" spans="1:14" ht="15" customHeight="1" x14ac:dyDescent="0.35">
      <c r="B1" s="148" t="s">
        <v>39</v>
      </c>
      <c r="C1" s="148"/>
      <c r="D1" s="148"/>
      <c r="E1" s="148"/>
      <c r="F1" s="148"/>
      <c r="G1" s="145" t="s">
        <v>47</v>
      </c>
      <c r="H1" s="145"/>
      <c r="I1" s="145"/>
      <c r="J1" s="145"/>
      <c r="K1" s="60"/>
    </row>
    <row r="2" spans="1:14" ht="15" customHeight="1" x14ac:dyDescent="0.35">
      <c r="B2" s="148"/>
      <c r="C2" s="148"/>
      <c r="D2" s="148"/>
      <c r="E2" s="148"/>
      <c r="F2" s="148"/>
      <c r="G2" s="145"/>
      <c r="H2" s="145"/>
      <c r="I2" s="145"/>
      <c r="J2" s="145"/>
      <c r="K2" s="4" t="s">
        <v>0</v>
      </c>
      <c r="L2" s="5" t="s">
        <v>1</v>
      </c>
    </row>
    <row r="3" spans="1:14" ht="15" customHeight="1" x14ac:dyDescent="0.35">
      <c r="B3" s="148"/>
      <c r="C3" s="148"/>
      <c r="D3" s="148"/>
      <c r="E3" s="148"/>
      <c r="F3" s="148"/>
      <c r="G3" s="145"/>
      <c r="H3" s="145"/>
      <c r="I3" s="145"/>
      <c r="J3" s="145"/>
      <c r="K3" s="4" t="s">
        <v>2</v>
      </c>
      <c r="L3" s="5" t="s">
        <v>3</v>
      </c>
    </row>
    <row r="4" spans="1:14" ht="22.5" customHeight="1" x14ac:dyDescent="0.35">
      <c r="B4" s="148"/>
      <c r="C4" s="148"/>
      <c r="D4" s="148"/>
      <c r="E4" s="148"/>
      <c r="F4" s="148"/>
      <c r="G4" s="145"/>
      <c r="H4" s="145"/>
      <c r="I4" s="145"/>
      <c r="J4" s="145"/>
      <c r="K4" s="4" t="s">
        <v>4</v>
      </c>
      <c r="L4" s="5" t="s">
        <v>5</v>
      </c>
    </row>
    <row r="5" spans="1:14" ht="10.5" customHeight="1" x14ac:dyDescent="0.35">
      <c r="B5" s="59"/>
      <c r="C5" s="59"/>
      <c r="D5" s="59"/>
      <c r="E5" s="59"/>
      <c r="F5" s="59"/>
      <c r="G5" s="51"/>
      <c r="H5" s="51"/>
      <c r="I5" s="51"/>
      <c r="J5" s="51"/>
      <c r="K5" s="60"/>
      <c r="L5" s="60"/>
      <c r="M5" s="60"/>
      <c r="N5" s="60"/>
    </row>
    <row r="6" spans="1:14" ht="14.5" customHeight="1" x14ac:dyDescent="0.35">
      <c r="A6" s="149" t="s">
        <v>7</v>
      </c>
      <c r="B6" s="150"/>
      <c r="C6" s="151">
        <f>'مكافأة إداري وفني الكلية '!$C$6</f>
        <v>0</v>
      </c>
      <c r="D6" s="151"/>
      <c r="E6" s="151"/>
      <c r="F6" s="61" t="s">
        <v>40</v>
      </c>
      <c r="G6" s="152"/>
      <c r="H6" s="152"/>
      <c r="I6" s="153"/>
      <c r="J6" s="154"/>
      <c r="K6" s="60"/>
      <c r="L6" s="60"/>
      <c r="M6" s="60"/>
      <c r="N6" s="60"/>
    </row>
    <row r="7" spans="1:14" ht="3" customHeight="1" x14ac:dyDescent="0.35">
      <c r="A7" s="7"/>
      <c r="B7" s="7"/>
      <c r="C7" s="62"/>
      <c r="D7" s="62"/>
      <c r="E7" s="62"/>
      <c r="F7" s="61"/>
      <c r="G7" s="50"/>
      <c r="H7" s="63"/>
      <c r="I7" s="64"/>
      <c r="J7" s="43"/>
      <c r="K7" s="60"/>
      <c r="L7" s="60"/>
      <c r="M7" s="60"/>
      <c r="N7" s="60"/>
    </row>
    <row r="8" spans="1:14" ht="4.5" customHeight="1" thickBot="1" x14ac:dyDescent="0.4">
      <c r="B8" s="43"/>
      <c r="C8" s="43"/>
    </row>
    <row r="9" spans="1:14" ht="15" thickBot="1" x14ac:dyDescent="0.4">
      <c r="A9" s="163" t="s">
        <v>41</v>
      </c>
      <c r="B9" s="164"/>
      <c r="C9" s="164"/>
      <c r="D9" s="164"/>
      <c r="E9" s="164"/>
      <c r="F9" s="164"/>
      <c r="G9" s="164"/>
      <c r="H9" s="164"/>
      <c r="I9" s="164"/>
      <c r="J9" s="164"/>
      <c r="K9" s="164"/>
      <c r="L9" s="165"/>
      <c r="M9" s="7"/>
      <c r="N9" s="7"/>
    </row>
    <row r="10" spans="1:14" ht="29.25" customHeight="1" x14ac:dyDescent="0.35">
      <c r="A10" s="65" t="s">
        <v>11</v>
      </c>
      <c r="B10" s="66" t="s">
        <v>42</v>
      </c>
      <c r="C10" s="166" t="s">
        <v>48</v>
      </c>
      <c r="D10" s="167"/>
      <c r="E10" s="167"/>
      <c r="F10" s="168"/>
      <c r="G10" s="66" t="s">
        <v>15</v>
      </c>
      <c r="H10" s="169" t="s">
        <v>43</v>
      </c>
      <c r="I10" s="169"/>
      <c r="J10" s="170" t="s">
        <v>44</v>
      </c>
      <c r="K10" s="171"/>
      <c r="L10" s="172"/>
      <c r="M10" s="58"/>
      <c r="N10" s="58"/>
    </row>
    <row r="11" spans="1:14" x14ac:dyDescent="0.35">
      <c r="A11" s="100">
        <f>'مكافأة إداري وفني الكلية '!H8</f>
        <v>1</v>
      </c>
      <c r="B11" s="98">
        <f>'مكافأة إداري وفني الكلية '!I8</f>
        <v>0</v>
      </c>
      <c r="C11" s="155">
        <f>'مكافأة إداري وفني الكلية '!K8</f>
        <v>0</v>
      </c>
      <c r="D11" s="156"/>
      <c r="E11" s="156"/>
      <c r="F11" s="157"/>
      <c r="G11" s="99">
        <f>'مكافأة إداري وفني الكلية '!N8</f>
        <v>0</v>
      </c>
      <c r="H11" s="158">
        <f>'مكافأة إداري وفني الكلية '!O8</f>
        <v>0</v>
      </c>
      <c r="I11" s="159"/>
      <c r="J11" s="160"/>
      <c r="K11" s="161"/>
      <c r="L11" s="162"/>
      <c r="M11" s="67"/>
      <c r="N11" s="68"/>
    </row>
    <row r="12" spans="1:14" x14ac:dyDescent="0.35">
      <c r="A12" s="100">
        <f>'مكافأة إداري وفني الكلية '!H9</f>
        <v>2</v>
      </c>
      <c r="B12" s="98">
        <f>'مكافأة إداري وفني الكلية '!I9</f>
        <v>0</v>
      </c>
      <c r="C12" s="155">
        <f>'مكافأة إداري وفني الكلية '!K9</f>
        <v>0</v>
      </c>
      <c r="D12" s="156"/>
      <c r="E12" s="156"/>
      <c r="F12" s="157"/>
      <c r="G12" s="99">
        <f>'مكافأة إداري وفني الكلية '!N9</f>
        <v>0</v>
      </c>
      <c r="H12" s="158">
        <f>'مكافأة إداري وفني الكلية '!O9</f>
        <v>0</v>
      </c>
      <c r="I12" s="159"/>
      <c r="J12" s="160"/>
      <c r="K12" s="161"/>
      <c r="L12" s="162"/>
      <c r="M12" s="67"/>
      <c r="N12" s="68"/>
    </row>
    <row r="13" spans="1:14" x14ac:dyDescent="0.35">
      <c r="A13" s="100">
        <f>'مكافأة إداري وفني الكلية '!H10</f>
        <v>3</v>
      </c>
      <c r="B13" s="98">
        <f>'مكافأة إداري وفني الكلية '!I10</f>
        <v>0</v>
      </c>
      <c r="C13" s="155">
        <f>'مكافأة إداري وفني الكلية '!K10</f>
        <v>0</v>
      </c>
      <c r="D13" s="156"/>
      <c r="E13" s="156"/>
      <c r="F13" s="157"/>
      <c r="G13" s="99">
        <f>'مكافأة إداري وفني الكلية '!N10</f>
        <v>0</v>
      </c>
      <c r="H13" s="158">
        <f>'مكافأة إداري وفني الكلية '!O10</f>
        <v>0</v>
      </c>
      <c r="I13" s="159"/>
      <c r="J13" s="160"/>
      <c r="K13" s="161"/>
      <c r="L13" s="162"/>
      <c r="M13" s="67"/>
      <c r="N13" s="68"/>
    </row>
    <row r="14" spans="1:14" x14ac:dyDescent="0.35">
      <c r="A14" s="100">
        <f>'مكافأة إداري وفني الكلية '!H11</f>
        <v>4</v>
      </c>
      <c r="B14" s="98">
        <f>'مكافأة إداري وفني الكلية '!I11</f>
        <v>0</v>
      </c>
      <c r="C14" s="155">
        <f>'مكافأة إداري وفني الكلية '!K11</f>
        <v>0</v>
      </c>
      <c r="D14" s="156"/>
      <c r="E14" s="156"/>
      <c r="F14" s="157"/>
      <c r="G14" s="99">
        <f>'مكافأة إداري وفني الكلية '!N11</f>
        <v>0</v>
      </c>
      <c r="H14" s="158">
        <f>'مكافأة إداري وفني الكلية '!O11</f>
        <v>0</v>
      </c>
      <c r="I14" s="159"/>
      <c r="J14" s="160"/>
      <c r="K14" s="161"/>
      <c r="L14" s="162"/>
      <c r="M14" s="67"/>
      <c r="N14" s="68"/>
    </row>
    <row r="15" spans="1:14" x14ac:dyDescent="0.35">
      <c r="A15" s="100">
        <f>'مكافأة إداري وفني الكلية '!H12</f>
        <v>5</v>
      </c>
      <c r="B15" s="98">
        <f>'مكافأة إداري وفني الكلية '!I12</f>
        <v>0</v>
      </c>
      <c r="C15" s="155">
        <f>'مكافأة إداري وفني الكلية '!K12</f>
        <v>0</v>
      </c>
      <c r="D15" s="156"/>
      <c r="E15" s="156"/>
      <c r="F15" s="157"/>
      <c r="G15" s="99">
        <f>'مكافأة إداري وفني الكلية '!N12</f>
        <v>0</v>
      </c>
      <c r="H15" s="158">
        <f>'مكافأة إداري وفني الكلية '!O12</f>
        <v>0</v>
      </c>
      <c r="I15" s="159"/>
      <c r="J15" s="160"/>
      <c r="K15" s="161"/>
      <c r="L15" s="162"/>
      <c r="M15" s="67"/>
      <c r="N15" s="68"/>
    </row>
    <row r="16" spans="1:14" x14ac:dyDescent="0.35">
      <c r="A16" s="100">
        <f>'مكافأة إداري وفني الكلية '!H13</f>
        <v>6</v>
      </c>
      <c r="B16" s="98">
        <f>'مكافأة إداري وفني الكلية '!I13</f>
        <v>0</v>
      </c>
      <c r="C16" s="155">
        <f>'مكافأة إداري وفني الكلية '!K13</f>
        <v>0</v>
      </c>
      <c r="D16" s="156"/>
      <c r="E16" s="156"/>
      <c r="F16" s="157"/>
      <c r="G16" s="99">
        <f>'مكافأة إداري وفني الكلية '!N13</f>
        <v>0</v>
      </c>
      <c r="H16" s="158">
        <f>'مكافأة إداري وفني الكلية '!O13</f>
        <v>0</v>
      </c>
      <c r="I16" s="159"/>
      <c r="J16" s="160"/>
      <c r="K16" s="161"/>
      <c r="L16" s="162"/>
      <c r="M16" s="67"/>
      <c r="N16" s="68"/>
    </row>
    <row r="17" spans="1:14" x14ac:dyDescent="0.35">
      <c r="A17" s="100">
        <f>'مكافأة إداري وفني الكلية '!H14</f>
        <v>7</v>
      </c>
      <c r="B17" s="98">
        <f>'مكافأة إداري وفني الكلية '!I14</f>
        <v>0</v>
      </c>
      <c r="C17" s="155">
        <f>'مكافأة إداري وفني الكلية '!K14</f>
        <v>0</v>
      </c>
      <c r="D17" s="156"/>
      <c r="E17" s="156"/>
      <c r="F17" s="157"/>
      <c r="G17" s="99">
        <f>'مكافأة إداري وفني الكلية '!N14</f>
        <v>0</v>
      </c>
      <c r="H17" s="158">
        <f>'مكافأة إداري وفني الكلية '!O14</f>
        <v>0</v>
      </c>
      <c r="I17" s="159"/>
      <c r="J17" s="160"/>
      <c r="K17" s="161"/>
      <c r="L17" s="162"/>
      <c r="M17" s="67"/>
      <c r="N17" s="68"/>
    </row>
    <row r="18" spans="1:14" x14ac:dyDescent="0.35">
      <c r="A18" s="100">
        <f>'مكافأة إداري وفني الكلية '!H15</f>
        <v>8</v>
      </c>
      <c r="B18" s="98">
        <f>'مكافأة إداري وفني الكلية '!I15</f>
        <v>0</v>
      </c>
      <c r="C18" s="155">
        <f>'مكافأة إداري وفني الكلية '!K15</f>
        <v>0</v>
      </c>
      <c r="D18" s="156"/>
      <c r="E18" s="156"/>
      <c r="F18" s="157"/>
      <c r="G18" s="99">
        <f>'مكافأة إداري وفني الكلية '!N15</f>
        <v>0</v>
      </c>
      <c r="H18" s="158">
        <f>'مكافأة إداري وفني الكلية '!O15</f>
        <v>0</v>
      </c>
      <c r="I18" s="159"/>
      <c r="J18" s="160"/>
      <c r="K18" s="161"/>
      <c r="L18" s="162"/>
      <c r="M18" s="67"/>
      <c r="N18" s="68"/>
    </row>
    <row r="19" spans="1:14" x14ac:dyDescent="0.35">
      <c r="A19" s="100">
        <f>'مكافأة إداري وفني الكلية '!H16</f>
        <v>9</v>
      </c>
      <c r="B19" s="98">
        <f>'مكافأة إداري وفني الكلية '!I16</f>
        <v>0</v>
      </c>
      <c r="C19" s="155">
        <f>'مكافأة إداري وفني الكلية '!K16</f>
        <v>0</v>
      </c>
      <c r="D19" s="156"/>
      <c r="E19" s="156"/>
      <c r="F19" s="157"/>
      <c r="G19" s="99">
        <f>'مكافأة إداري وفني الكلية '!N16</f>
        <v>0</v>
      </c>
      <c r="H19" s="158">
        <f>'مكافأة إداري وفني الكلية '!O16</f>
        <v>0</v>
      </c>
      <c r="I19" s="159"/>
      <c r="J19" s="160"/>
      <c r="K19" s="161"/>
      <c r="L19" s="162"/>
      <c r="M19" s="67"/>
      <c r="N19" s="68"/>
    </row>
    <row r="20" spans="1:14" x14ac:dyDescent="0.35">
      <c r="A20" s="100">
        <f>'مكافأة إداري وفني الكلية '!H17</f>
        <v>10</v>
      </c>
      <c r="B20" s="98">
        <f>'مكافأة إداري وفني الكلية '!I17</f>
        <v>0</v>
      </c>
      <c r="C20" s="155">
        <f>'مكافأة إداري وفني الكلية '!K17</f>
        <v>0</v>
      </c>
      <c r="D20" s="156"/>
      <c r="E20" s="156"/>
      <c r="F20" s="157"/>
      <c r="G20" s="99">
        <f>'مكافأة إداري وفني الكلية '!N17</f>
        <v>0</v>
      </c>
      <c r="H20" s="158">
        <f>'مكافأة إداري وفني الكلية '!O17</f>
        <v>0</v>
      </c>
      <c r="I20" s="159"/>
      <c r="J20" s="160"/>
      <c r="K20" s="161"/>
      <c r="L20" s="162"/>
      <c r="M20" s="67"/>
      <c r="N20" s="68"/>
    </row>
    <row r="21" spans="1:14" x14ac:dyDescent="0.35">
      <c r="A21" s="100">
        <f>'مكافأة إداري وفني الكلية '!H18</f>
        <v>11</v>
      </c>
      <c r="B21" s="98">
        <f>'مكافأة إداري وفني الكلية '!I18</f>
        <v>0</v>
      </c>
      <c r="C21" s="155">
        <f>'مكافأة إداري وفني الكلية '!K18</f>
        <v>0</v>
      </c>
      <c r="D21" s="156"/>
      <c r="E21" s="156"/>
      <c r="F21" s="157"/>
      <c r="G21" s="99">
        <f>'مكافأة إداري وفني الكلية '!N18</f>
        <v>0</v>
      </c>
      <c r="H21" s="158">
        <f>'مكافأة إداري وفني الكلية '!O18</f>
        <v>0</v>
      </c>
      <c r="I21" s="159"/>
      <c r="J21" s="160"/>
      <c r="K21" s="161"/>
      <c r="L21" s="162"/>
      <c r="M21" s="67"/>
      <c r="N21" s="68"/>
    </row>
    <row r="22" spans="1:14" x14ac:dyDescent="0.35">
      <c r="A22" s="100">
        <f>'مكافأة إداري وفني الكلية '!H19</f>
        <v>12</v>
      </c>
      <c r="B22" s="98">
        <f>'مكافأة إداري وفني الكلية '!I19</f>
        <v>0</v>
      </c>
      <c r="C22" s="155">
        <f>'مكافأة إداري وفني الكلية '!K19</f>
        <v>0</v>
      </c>
      <c r="D22" s="156"/>
      <c r="E22" s="156"/>
      <c r="F22" s="157"/>
      <c r="G22" s="99">
        <f>'مكافأة إداري وفني الكلية '!N19</f>
        <v>0</v>
      </c>
      <c r="H22" s="158">
        <f>'مكافأة إداري وفني الكلية '!O19</f>
        <v>0</v>
      </c>
      <c r="I22" s="159"/>
      <c r="J22" s="160"/>
      <c r="K22" s="161"/>
      <c r="L22" s="162"/>
      <c r="M22" s="67"/>
      <c r="N22" s="68"/>
    </row>
    <row r="23" spans="1:14" x14ac:dyDescent="0.35">
      <c r="A23" s="100">
        <f>'مكافأة إداري وفني الكلية '!H20</f>
        <v>13</v>
      </c>
      <c r="B23" s="98">
        <f>'مكافأة إداري وفني الكلية '!I20</f>
        <v>0</v>
      </c>
      <c r="C23" s="155">
        <f>'مكافأة إداري وفني الكلية '!K20</f>
        <v>0</v>
      </c>
      <c r="D23" s="156"/>
      <c r="E23" s="156"/>
      <c r="F23" s="157"/>
      <c r="G23" s="99">
        <f>'مكافأة إداري وفني الكلية '!N20</f>
        <v>0</v>
      </c>
      <c r="H23" s="158">
        <f>'مكافأة إداري وفني الكلية '!O20</f>
        <v>0</v>
      </c>
      <c r="I23" s="159"/>
      <c r="J23" s="160"/>
      <c r="K23" s="161"/>
      <c r="L23" s="162"/>
      <c r="M23" s="67"/>
      <c r="N23" s="68"/>
    </row>
    <row r="24" spans="1:14" x14ac:dyDescent="0.35">
      <c r="A24" s="100">
        <f>'مكافأة إداري وفني الكلية '!H21</f>
        <v>14</v>
      </c>
      <c r="B24" s="98">
        <f>'مكافأة إداري وفني الكلية '!I21</f>
        <v>0</v>
      </c>
      <c r="C24" s="155">
        <f>'مكافأة إداري وفني الكلية '!K21</f>
        <v>0</v>
      </c>
      <c r="D24" s="156"/>
      <c r="E24" s="156"/>
      <c r="F24" s="157"/>
      <c r="G24" s="99">
        <f>'مكافأة إداري وفني الكلية '!N21</f>
        <v>0</v>
      </c>
      <c r="H24" s="158">
        <f>'مكافأة إداري وفني الكلية '!O21</f>
        <v>0</v>
      </c>
      <c r="I24" s="159"/>
      <c r="J24" s="160"/>
      <c r="K24" s="161"/>
      <c r="L24" s="162"/>
      <c r="M24" s="67"/>
      <c r="N24" s="68"/>
    </row>
    <row r="25" spans="1:14" x14ac:dyDescent="0.35">
      <c r="A25" s="100">
        <f>'مكافأة إداري وفني الكلية '!H22</f>
        <v>15</v>
      </c>
      <c r="B25" s="98">
        <f>'مكافأة إداري وفني الكلية '!I22</f>
        <v>0</v>
      </c>
      <c r="C25" s="155">
        <f>'مكافأة إداري وفني الكلية '!K22</f>
        <v>0</v>
      </c>
      <c r="D25" s="156"/>
      <c r="E25" s="156"/>
      <c r="F25" s="157"/>
      <c r="G25" s="99">
        <f>'مكافأة إداري وفني الكلية '!N22</f>
        <v>0</v>
      </c>
      <c r="H25" s="158">
        <f>'مكافأة إداري وفني الكلية '!O22</f>
        <v>0</v>
      </c>
      <c r="I25" s="159"/>
      <c r="J25" s="160"/>
      <c r="K25" s="161"/>
      <c r="L25" s="162"/>
      <c r="M25" s="67"/>
      <c r="N25" s="68"/>
    </row>
    <row r="26" spans="1:14" x14ac:dyDescent="0.35">
      <c r="A26" s="100">
        <f>'مكافأة إداري وفني الكلية '!H23</f>
        <v>16</v>
      </c>
      <c r="B26" s="98">
        <f>'مكافأة إداري وفني الكلية '!I23</f>
        <v>0</v>
      </c>
      <c r="C26" s="155">
        <f>'مكافأة إداري وفني الكلية '!K23</f>
        <v>0</v>
      </c>
      <c r="D26" s="156"/>
      <c r="E26" s="156"/>
      <c r="F26" s="157"/>
      <c r="G26" s="99">
        <f>'مكافأة إداري وفني الكلية '!N23</f>
        <v>0</v>
      </c>
      <c r="H26" s="158">
        <f>'مكافأة إداري وفني الكلية '!O23</f>
        <v>0</v>
      </c>
      <c r="I26" s="159"/>
      <c r="J26" s="160"/>
      <c r="K26" s="161"/>
      <c r="L26" s="162"/>
      <c r="M26" s="67"/>
      <c r="N26" s="68"/>
    </row>
    <row r="27" spans="1:14" x14ac:dyDescent="0.35">
      <c r="A27" s="100">
        <f>'مكافأة إداري وفني الكلية '!H24</f>
        <v>17</v>
      </c>
      <c r="B27" s="98">
        <f>'مكافأة إداري وفني الكلية '!I24</f>
        <v>0</v>
      </c>
      <c r="C27" s="155">
        <f>'مكافأة إداري وفني الكلية '!K24</f>
        <v>0</v>
      </c>
      <c r="D27" s="156"/>
      <c r="E27" s="156"/>
      <c r="F27" s="157"/>
      <c r="G27" s="99">
        <f>'مكافأة إداري وفني الكلية '!N24</f>
        <v>0</v>
      </c>
      <c r="H27" s="158">
        <f>'مكافأة إداري وفني الكلية '!O24</f>
        <v>0</v>
      </c>
      <c r="I27" s="159"/>
      <c r="J27" s="160"/>
      <c r="K27" s="161"/>
      <c r="L27" s="162"/>
      <c r="M27" s="67"/>
      <c r="N27" s="68"/>
    </row>
    <row r="28" spans="1:14" x14ac:dyDescent="0.35">
      <c r="A28" s="100">
        <f>'مكافأة إداري وفني الكلية '!H25</f>
        <v>18</v>
      </c>
      <c r="B28" s="98">
        <f>'مكافأة إداري وفني الكلية '!I25</f>
        <v>0</v>
      </c>
      <c r="C28" s="155">
        <f>'مكافأة إداري وفني الكلية '!K25</f>
        <v>0</v>
      </c>
      <c r="D28" s="156"/>
      <c r="E28" s="156"/>
      <c r="F28" s="157"/>
      <c r="G28" s="99">
        <f>'مكافأة إداري وفني الكلية '!N25</f>
        <v>0</v>
      </c>
      <c r="H28" s="158">
        <f>'مكافأة إداري وفني الكلية '!O25</f>
        <v>0</v>
      </c>
      <c r="I28" s="159"/>
      <c r="J28" s="160"/>
      <c r="K28" s="161"/>
      <c r="L28" s="162"/>
      <c r="M28" s="67"/>
      <c r="N28" s="68"/>
    </row>
    <row r="29" spans="1:14" x14ac:dyDescent="0.35">
      <c r="A29" s="100">
        <f>'مكافأة إداري وفني الكلية '!H26</f>
        <v>19</v>
      </c>
      <c r="B29" s="98">
        <f>'مكافأة إداري وفني الكلية '!I26</f>
        <v>0</v>
      </c>
      <c r="C29" s="155">
        <f>'مكافأة إداري وفني الكلية '!K26</f>
        <v>0</v>
      </c>
      <c r="D29" s="156"/>
      <c r="E29" s="156"/>
      <c r="F29" s="157"/>
      <c r="G29" s="99">
        <f>'مكافأة إداري وفني الكلية '!N26</f>
        <v>0</v>
      </c>
      <c r="H29" s="158">
        <f>'مكافأة إداري وفني الكلية '!O26</f>
        <v>0</v>
      </c>
      <c r="I29" s="159"/>
      <c r="J29" s="160"/>
      <c r="K29" s="161"/>
      <c r="L29" s="162"/>
      <c r="M29" s="67"/>
      <c r="N29" s="68"/>
    </row>
    <row r="30" spans="1:14" x14ac:dyDescent="0.35">
      <c r="A30" s="100">
        <f>'مكافأة إداري وفني الكلية '!H27</f>
        <v>20</v>
      </c>
      <c r="B30" s="98">
        <f>'مكافأة إداري وفني الكلية '!I27</f>
        <v>0</v>
      </c>
      <c r="C30" s="155">
        <f>'مكافأة إداري وفني الكلية '!K27</f>
        <v>0</v>
      </c>
      <c r="D30" s="156"/>
      <c r="E30" s="156"/>
      <c r="F30" s="157"/>
      <c r="G30" s="99">
        <f>'مكافأة إداري وفني الكلية '!N27</f>
        <v>0</v>
      </c>
      <c r="H30" s="158">
        <f>'مكافأة إداري وفني الكلية '!O27</f>
        <v>0</v>
      </c>
      <c r="I30" s="159"/>
      <c r="J30" s="160"/>
      <c r="K30" s="161"/>
      <c r="L30" s="162"/>
      <c r="M30" s="67"/>
      <c r="N30" s="68"/>
    </row>
    <row r="31" spans="1:14" x14ac:dyDescent="0.35">
      <c r="A31" s="100">
        <f>'مكافأة إداري وفني الكلية '!H28</f>
        <v>21</v>
      </c>
      <c r="B31" s="98">
        <f>'مكافأة إداري وفني الكلية '!I28</f>
        <v>0</v>
      </c>
      <c r="C31" s="155">
        <f>'مكافأة إداري وفني الكلية '!K28</f>
        <v>0</v>
      </c>
      <c r="D31" s="156"/>
      <c r="E31" s="156"/>
      <c r="F31" s="157"/>
      <c r="G31" s="99">
        <f>'مكافأة إداري وفني الكلية '!N28</f>
        <v>0</v>
      </c>
      <c r="H31" s="158">
        <f>'مكافأة إداري وفني الكلية '!O28</f>
        <v>0</v>
      </c>
      <c r="I31" s="159"/>
      <c r="J31" s="160"/>
      <c r="K31" s="161"/>
      <c r="L31" s="162"/>
      <c r="M31" s="67"/>
      <c r="N31" s="68"/>
    </row>
    <row r="32" spans="1:14" x14ac:dyDescent="0.35">
      <c r="A32" s="100">
        <f>'مكافأة إداري وفني الكلية '!H29</f>
        <v>22</v>
      </c>
      <c r="B32" s="98">
        <f>'مكافأة إداري وفني الكلية '!I29</f>
        <v>0</v>
      </c>
      <c r="C32" s="155">
        <f>'مكافأة إداري وفني الكلية '!K29</f>
        <v>0</v>
      </c>
      <c r="D32" s="156"/>
      <c r="E32" s="156"/>
      <c r="F32" s="157"/>
      <c r="G32" s="99">
        <f>'مكافأة إداري وفني الكلية '!N29</f>
        <v>0</v>
      </c>
      <c r="H32" s="158">
        <f>'مكافأة إداري وفني الكلية '!O29</f>
        <v>0</v>
      </c>
      <c r="I32" s="159"/>
      <c r="J32" s="160"/>
      <c r="K32" s="161"/>
      <c r="L32" s="162"/>
      <c r="M32" s="67"/>
      <c r="N32" s="68"/>
    </row>
    <row r="33" spans="1:14" x14ac:dyDescent="0.35">
      <c r="A33" s="100">
        <f>'مكافأة إداري وفني الكلية '!H30</f>
        <v>23</v>
      </c>
      <c r="B33" s="98">
        <f>'مكافأة إداري وفني الكلية '!I30</f>
        <v>0</v>
      </c>
      <c r="C33" s="155">
        <f>'مكافأة إداري وفني الكلية '!K30</f>
        <v>0</v>
      </c>
      <c r="D33" s="156"/>
      <c r="E33" s="156"/>
      <c r="F33" s="157"/>
      <c r="G33" s="99">
        <f>'مكافأة إداري وفني الكلية '!N30</f>
        <v>0</v>
      </c>
      <c r="H33" s="158">
        <f>'مكافأة إداري وفني الكلية '!O30</f>
        <v>0</v>
      </c>
      <c r="I33" s="159"/>
      <c r="J33" s="160"/>
      <c r="K33" s="161"/>
      <c r="L33" s="162"/>
      <c r="M33" s="67"/>
      <c r="N33" s="68"/>
    </row>
    <row r="34" spans="1:14" x14ac:dyDescent="0.35">
      <c r="A34" s="100">
        <f>'مكافأة إداري وفني الكلية '!H31</f>
        <v>21</v>
      </c>
      <c r="B34" s="98">
        <f>'مكافأة إداري وفني الكلية '!I31</f>
        <v>0</v>
      </c>
      <c r="C34" s="155">
        <f>'مكافأة إداري وفني الكلية '!K31</f>
        <v>0</v>
      </c>
      <c r="D34" s="156"/>
      <c r="E34" s="156"/>
      <c r="F34" s="157"/>
      <c r="G34" s="99">
        <f>'مكافأة إداري وفني الكلية '!N31</f>
        <v>0</v>
      </c>
      <c r="H34" s="158">
        <f>'مكافأة إداري وفني الكلية '!O31</f>
        <v>0</v>
      </c>
      <c r="I34" s="159"/>
      <c r="J34" s="160"/>
      <c r="K34" s="161"/>
      <c r="L34" s="162"/>
      <c r="M34" s="67"/>
      <c r="N34" s="68"/>
    </row>
    <row r="35" spans="1:14" x14ac:dyDescent="0.35">
      <c r="A35" s="100">
        <f>'مكافأة إداري وفني الكلية '!H32</f>
        <v>22</v>
      </c>
      <c r="B35" s="98">
        <f>'مكافأة إداري وفني الكلية '!I32</f>
        <v>0</v>
      </c>
      <c r="C35" s="155">
        <f>'مكافأة إداري وفني الكلية '!K32</f>
        <v>0</v>
      </c>
      <c r="D35" s="156"/>
      <c r="E35" s="156"/>
      <c r="F35" s="157"/>
      <c r="G35" s="99">
        <f>'مكافأة إداري وفني الكلية '!N32</f>
        <v>0</v>
      </c>
      <c r="H35" s="158">
        <f>'مكافأة إداري وفني الكلية '!O32</f>
        <v>0</v>
      </c>
      <c r="I35" s="159"/>
      <c r="J35" s="160"/>
      <c r="K35" s="161"/>
      <c r="L35" s="162"/>
      <c r="M35" s="67"/>
      <c r="N35" s="68"/>
    </row>
    <row r="36" spans="1:14" x14ac:dyDescent="0.35">
      <c r="A36" s="100">
        <f>'مكافأة إداري وفني الكلية '!H33</f>
        <v>23</v>
      </c>
      <c r="B36" s="98">
        <f>'مكافأة إداري وفني الكلية '!I33</f>
        <v>0</v>
      </c>
      <c r="C36" s="155">
        <f>'مكافأة إداري وفني الكلية '!K33</f>
        <v>0</v>
      </c>
      <c r="D36" s="156"/>
      <c r="E36" s="156"/>
      <c r="F36" s="157"/>
      <c r="G36" s="99">
        <f>'مكافأة إداري وفني الكلية '!N33</f>
        <v>0</v>
      </c>
      <c r="H36" s="158">
        <f>'مكافأة إداري وفني الكلية '!O33</f>
        <v>0</v>
      </c>
      <c r="I36" s="159"/>
      <c r="J36" s="160"/>
      <c r="K36" s="161"/>
      <c r="L36" s="162"/>
      <c r="M36" s="67"/>
      <c r="N36" s="68"/>
    </row>
    <row r="37" spans="1:14" x14ac:dyDescent="0.35">
      <c r="A37" s="100">
        <f>'مكافأة إداري وفني الكلية '!H34</f>
        <v>24</v>
      </c>
      <c r="B37" s="98">
        <f>'مكافأة إداري وفني الكلية '!I34</f>
        <v>0</v>
      </c>
      <c r="C37" s="155">
        <f>'مكافأة إداري وفني الكلية '!K34</f>
        <v>0</v>
      </c>
      <c r="D37" s="156"/>
      <c r="E37" s="156"/>
      <c r="F37" s="157"/>
      <c r="G37" s="99">
        <f>'مكافأة إداري وفني الكلية '!N34</f>
        <v>0</v>
      </c>
      <c r="H37" s="158">
        <f>'مكافأة إداري وفني الكلية '!O34</f>
        <v>0</v>
      </c>
      <c r="I37" s="159"/>
      <c r="J37" s="160"/>
      <c r="K37" s="161"/>
      <c r="L37" s="162"/>
      <c r="M37" s="67"/>
      <c r="N37" s="68"/>
    </row>
    <row r="38" spans="1:14" x14ac:dyDescent="0.35">
      <c r="A38" s="100">
        <f>'مكافأة إداري وفني الكلية '!H35</f>
        <v>25</v>
      </c>
      <c r="B38" s="98">
        <f>'مكافأة إداري وفني الكلية '!I35</f>
        <v>0</v>
      </c>
      <c r="C38" s="155">
        <f>'مكافأة إداري وفني الكلية '!K35</f>
        <v>0</v>
      </c>
      <c r="D38" s="156"/>
      <c r="E38" s="156"/>
      <c r="F38" s="157"/>
      <c r="G38" s="99">
        <f>'مكافأة إداري وفني الكلية '!N35</f>
        <v>0</v>
      </c>
      <c r="H38" s="158">
        <f>'مكافأة إداري وفني الكلية '!O35</f>
        <v>0</v>
      </c>
      <c r="I38" s="159"/>
      <c r="J38" s="160"/>
      <c r="K38" s="161"/>
      <c r="L38" s="162"/>
      <c r="M38" s="67"/>
      <c r="N38" s="68"/>
    </row>
    <row r="39" spans="1:14" x14ac:dyDescent="0.35">
      <c r="A39" s="100">
        <f>'مكافأة إداري وفني الكلية '!H36</f>
        <v>26</v>
      </c>
      <c r="B39" s="98">
        <f>'مكافأة إداري وفني الكلية '!I36</f>
        <v>0</v>
      </c>
      <c r="C39" s="155">
        <f>'مكافأة إداري وفني الكلية '!K36</f>
        <v>0</v>
      </c>
      <c r="D39" s="156"/>
      <c r="E39" s="156"/>
      <c r="F39" s="157"/>
      <c r="G39" s="99">
        <f>'مكافأة إداري وفني الكلية '!N36</f>
        <v>0</v>
      </c>
      <c r="H39" s="158">
        <f>'مكافأة إداري وفني الكلية '!O36</f>
        <v>0</v>
      </c>
      <c r="I39" s="159"/>
      <c r="J39" s="160"/>
      <c r="K39" s="161"/>
      <c r="L39" s="162"/>
      <c r="M39" s="67"/>
      <c r="N39" s="68"/>
    </row>
    <row r="40" spans="1:14" x14ac:dyDescent="0.35">
      <c r="A40" s="100">
        <f>'مكافأة إداري وفني الكلية '!H37</f>
        <v>27</v>
      </c>
      <c r="B40" s="98">
        <f>'مكافأة إداري وفني الكلية '!I37</f>
        <v>0</v>
      </c>
      <c r="C40" s="155">
        <f>'مكافأة إداري وفني الكلية '!K37</f>
        <v>0</v>
      </c>
      <c r="D40" s="156"/>
      <c r="E40" s="156"/>
      <c r="F40" s="157"/>
      <c r="G40" s="99">
        <f>'مكافأة إداري وفني الكلية '!N37</f>
        <v>0</v>
      </c>
      <c r="H40" s="158">
        <f>'مكافأة إداري وفني الكلية '!O37</f>
        <v>0</v>
      </c>
      <c r="I40" s="159"/>
      <c r="J40" s="160"/>
      <c r="K40" s="161"/>
      <c r="L40" s="162"/>
      <c r="M40" s="67"/>
      <c r="N40" s="68"/>
    </row>
    <row r="41" spans="1:14" x14ac:dyDescent="0.35">
      <c r="A41" s="100">
        <f>'مكافأة إداري وفني الكلية '!H38</f>
        <v>28</v>
      </c>
      <c r="B41" s="98">
        <f>'مكافأة إداري وفني الكلية '!I38</f>
        <v>0</v>
      </c>
      <c r="C41" s="155">
        <f>'مكافأة إداري وفني الكلية '!K38</f>
        <v>0</v>
      </c>
      <c r="D41" s="156"/>
      <c r="E41" s="156"/>
      <c r="F41" s="157"/>
      <c r="G41" s="99">
        <f>'مكافأة إداري وفني الكلية '!N38</f>
        <v>0</v>
      </c>
      <c r="H41" s="158">
        <f>'مكافأة إداري وفني الكلية '!O38</f>
        <v>0</v>
      </c>
      <c r="I41" s="159"/>
      <c r="J41" s="160"/>
      <c r="K41" s="161"/>
      <c r="L41" s="162"/>
      <c r="M41" s="67"/>
      <c r="N41" s="68"/>
    </row>
    <row r="42" spans="1:14" x14ac:dyDescent="0.35">
      <c r="A42" s="100">
        <f>'مكافأة إداري وفني الكلية '!H39</f>
        <v>29</v>
      </c>
      <c r="B42" s="98">
        <f>'مكافأة إداري وفني الكلية '!I39</f>
        <v>0</v>
      </c>
      <c r="C42" s="155">
        <f>'مكافأة إداري وفني الكلية '!K39</f>
        <v>0</v>
      </c>
      <c r="D42" s="156"/>
      <c r="E42" s="156"/>
      <c r="F42" s="157"/>
      <c r="G42" s="99">
        <f>'مكافأة إداري وفني الكلية '!N39</f>
        <v>0</v>
      </c>
      <c r="H42" s="158">
        <f>'مكافأة إداري وفني الكلية '!O39</f>
        <v>0</v>
      </c>
      <c r="I42" s="159"/>
      <c r="J42" s="160"/>
      <c r="K42" s="161"/>
      <c r="L42" s="162"/>
      <c r="M42" s="67"/>
      <c r="N42" s="68"/>
    </row>
    <row r="43" spans="1:14" x14ac:dyDescent="0.35">
      <c r="A43" s="100">
        <f>'مكافأة إداري وفني الكلية '!H40</f>
        <v>30</v>
      </c>
      <c r="B43" s="98">
        <f>'مكافأة إداري وفني الكلية '!I40</f>
        <v>0</v>
      </c>
      <c r="C43" s="155">
        <f>'مكافأة إداري وفني الكلية '!K40</f>
        <v>0</v>
      </c>
      <c r="D43" s="156"/>
      <c r="E43" s="156"/>
      <c r="F43" s="157"/>
      <c r="G43" s="99">
        <f>'مكافأة إداري وفني الكلية '!N40</f>
        <v>0</v>
      </c>
      <c r="H43" s="158">
        <f>'مكافأة إداري وفني الكلية '!O40</f>
        <v>0</v>
      </c>
      <c r="I43" s="159"/>
      <c r="J43" s="160"/>
      <c r="K43" s="161"/>
      <c r="L43" s="162"/>
      <c r="M43" s="67"/>
      <c r="N43" s="68"/>
    </row>
    <row r="44" spans="1:14" x14ac:dyDescent="0.35">
      <c r="A44" s="100">
        <f>'مكافأة إداري وفني الكلية '!H41</f>
        <v>31</v>
      </c>
      <c r="B44" s="98">
        <f>'مكافأة إداري وفني الكلية '!I41</f>
        <v>0</v>
      </c>
      <c r="C44" s="155">
        <f>'مكافأة إداري وفني الكلية '!K41</f>
        <v>0</v>
      </c>
      <c r="D44" s="156"/>
      <c r="E44" s="156"/>
      <c r="F44" s="157"/>
      <c r="G44" s="99">
        <f>'مكافأة إداري وفني الكلية '!N41</f>
        <v>0</v>
      </c>
      <c r="H44" s="158">
        <f>'مكافأة إداري وفني الكلية '!O41</f>
        <v>0</v>
      </c>
      <c r="I44" s="159"/>
      <c r="J44" s="160"/>
      <c r="K44" s="161"/>
      <c r="L44" s="162"/>
      <c r="M44" s="67"/>
      <c r="N44" s="68"/>
    </row>
    <row r="45" spans="1:14" x14ac:dyDescent="0.35">
      <c r="A45" s="100">
        <f>'مكافأة إداري وفني الكلية '!H42</f>
        <v>32</v>
      </c>
      <c r="B45" s="98">
        <f>'مكافأة إداري وفني الكلية '!I42</f>
        <v>0</v>
      </c>
      <c r="C45" s="155">
        <f>'مكافأة إداري وفني الكلية '!K42</f>
        <v>0</v>
      </c>
      <c r="D45" s="156"/>
      <c r="E45" s="156"/>
      <c r="F45" s="157"/>
      <c r="G45" s="99">
        <f>'مكافأة إداري وفني الكلية '!N42</f>
        <v>0</v>
      </c>
      <c r="H45" s="158">
        <f>'مكافأة إداري وفني الكلية '!O42</f>
        <v>0</v>
      </c>
      <c r="I45" s="159"/>
      <c r="J45" s="160"/>
      <c r="K45" s="161"/>
      <c r="L45" s="162"/>
      <c r="M45" s="67"/>
      <c r="N45" s="68"/>
    </row>
    <row r="46" spans="1:14" x14ac:dyDescent="0.35">
      <c r="A46" s="100">
        <f>'مكافأة إداري وفني الكلية '!H43</f>
        <v>33</v>
      </c>
      <c r="B46" s="98">
        <f>'مكافأة إداري وفني الكلية '!I43</f>
        <v>0</v>
      </c>
      <c r="C46" s="155">
        <f>'مكافأة إداري وفني الكلية '!K43</f>
        <v>0</v>
      </c>
      <c r="D46" s="156"/>
      <c r="E46" s="156"/>
      <c r="F46" s="157"/>
      <c r="G46" s="99">
        <f>'مكافأة إداري وفني الكلية '!N43</f>
        <v>0</v>
      </c>
      <c r="H46" s="158">
        <f>'مكافأة إداري وفني الكلية '!O43</f>
        <v>0</v>
      </c>
      <c r="I46" s="159"/>
      <c r="J46" s="160"/>
      <c r="K46" s="161"/>
      <c r="L46" s="162"/>
      <c r="M46" s="67"/>
      <c r="N46" s="68"/>
    </row>
    <row r="47" spans="1:14" x14ac:dyDescent="0.35">
      <c r="A47" s="100">
        <f>'مكافأة إداري وفني الكلية '!H44</f>
        <v>34</v>
      </c>
      <c r="B47" s="98">
        <f>'مكافأة إداري وفني الكلية '!I44</f>
        <v>0</v>
      </c>
      <c r="C47" s="155">
        <f>'مكافأة إداري وفني الكلية '!K44</f>
        <v>0</v>
      </c>
      <c r="D47" s="156"/>
      <c r="E47" s="156"/>
      <c r="F47" s="157"/>
      <c r="G47" s="99">
        <f>'مكافأة إداري وفني الكلية '!N44</f>
        <v>0</v>
      </c>
      <c r="H47" s="158">
        <f>'مكافأة إداري وفني الكلية '!O44</f>
        <v>0</v>
      </c>
      <c r="I47" s="159"/>
      <c r="J47" s="160"/>
      <c r="K47" s="161"/>
      <c r="L47" s="162"/>
      <c r="M47" s="67"/>
      <c r="N47" s="68"/>
    </row>
    <row r="48" spans="1:14" x14ac:dyDescent="0.35">
      <c r="A48" s="100">
        <f>'مكافأة إداري وفني الكلية '!H45</f>
        <v>35</v>
      </c>
      <c r="B48" s="98">
        <f>'مكافأة إداري وفني الكلية '!I45</f>
        <v>0</v>
      </c>
      <c r="C48" s="155">
        <f>'مكافأة إداري وفني الكلية '!K45</f>
        <v>0</v>
      </c>
      <c r="D48" s="156"/>
      <c r="E48" s="156"/>
      <c r="F48" s="157"/>
      <c r="G48" s="99">
        <f>'مكافأة إداري وفني الكلية '!N45</f>
        <v>0</v>
      </c>
      <c r="H48" s="158">
        <f>'مكافأة إداري وفني الكلية '!O45</f>
        <v>0</v>
      </c>
      <c r="I48" s="159"/>
      <c r="J48" s="160"/>
      <c r="K48" s="161"/>
      <c r="L48" s="162"/>
      <c r="M48" s="67"/>
      <c r="N48" s="68"/>
    </row>
    <row r="49" spans="1:14" x14ac:dyDescent="0.35">
      <c r="A49" s="100">
        <f>'مكافأة إداري وفني الكلية '!H46</f>
        <v>36</v>
      </c>
      <c r="B49" s="98">
        <f>'مكافأة إداري وفني الكلية '!I46</f>
        <v>0</v>
      </c>
      <c r="C49" s="155">
        <f>'مكافأة إداري وفني الكلية '!K46</f>
        <v>0</v>
      </c>
      <c r="D49" s="156"/>
      <c r="E49" s="156"/>
      <c r="F49" s="157"/>
      <c r="G49" s="99">
        <f>'مكافأة إداري وفني الكلية '!N46</f>
        <v>0</v>
      </c>
      <c r="H49" s="158">
        <f>'مكافأة إداري وفني الكلية '!O46</f>
        <v>0</v>
      </c>
      <c r="I49" s="159"/>
      <c r="J49" s="160"/>
      <c r="K49" s="161"/>
      <c r="L49" s="162"/>
      <c r="M49" s="67"/>
      <c r="N49" s="68"/>
    </row>
    <row r="50" spans="1:14" x14ac:dyDescent="0.35">
      <c r="A50" s="100">
        <f>'مكافأة إداري وفني الكلية '!H47</f>
        <v>37</v>
      </c>
      <c r="B50" s="98">
        <f>'مكافأة إداري وفني الكلية '!I47</f>
        <v>0</v>
      </c>
      <c r="C50" s="155">
        <f>'مكافأة إداري وفني الكلية '!K47</f>
        <v>0</v>
      </c>
      <c r="D50" s="156"/>
      <c r="E50" s="156"/>
      <c r="F50" s="157"/>
      <c r="G50" s="99">
        <f>'مكافأة إداري وفني الكلية '!N47</f>
        <v>0</v>
      </c>
      <c r="H50" s="158">
        <f>'مكافأة إداري وفني الكلية '!O47</f>
        <v>0</v>
      </c>
      <c r="I50" s="159"/>
      <c r="J50" s="160"/>
      <c r="K50" s="161"/>
      <c r="L50" s="162"/>
      <c r="M50" s="67"/>
      <c r="N50" s="68"/>
    </row>
    <row r="51" spans="1:14" x14ac:dyDescent="0.35">
      <c r="A51" s="100">
        <f>'مكافأة إداري وفني الكلية '!H48</f>
        <v>38</v>
      </c>
      <c r="B51" s="98">
        <f>'مكافأة إداري وفني الكلية '!I48</f>
        <v>0</v>
      </c>
      <c r="C51" s="155">
        <f>'مكافأة إداري وفني الكلية '!K48</f>
        <v>0</v>
      </c>
      <c r="D51" s="156"/>
      <c r="E51" s="156"/>
      <c r="F51" s="157"/>
      <c r="G51" s="99">
        <f>'مكافأة إداري وفني الكلية '!N48</f>
        <v>0</v>
      </c>
      <c r="H51" s="158">
        <f>'مكافأة إداري وفني الكلية '!O48</f>
        <v>0</v>
      </c>
      <c r="I51" s="159"/>
      <c r="J51" s="160"/>
      <c r="K51" s="161"/>
      <c r="L51" s="162"/>
      <c r="M51" s="67"/>
      <c r="N51" s="68"/>
    </row>
    <row r="52" spans="1:14" x14ac:dyDescent="0.35">
      <c r="A52" s="100">
        <f>'مكافأة إداري وفني الكلية '!H49</f>
        <v>39</v>
      </c>
      <c r="B52" s="98">
        <f>'مكافأة إداري وفني الكلية '!I49</f>
        <v>0</v>
      </c>
      <c r="C52" s="155">
        <f>'مكافأة إداري وفني الكلية '!K49</f>
        <v>0</v>
      </c>
      <c r="D52" s="156"/>
      <c r="E52" s="156"/>
      <c r="F52" s="157"/>
      <c r="G52" s="99">
        <f>'مكافأة إداري وفني الكلية '!N49</f>
        <v>0</v>
      </c>
      <c r="H52" s="158">
        <f>'مكافأة إداري وفني الكلية '!O49</f>
        <v>0</v>
      </c>
      <c r="I52" s="159"/>
      <c r="J52" s="160"/>
      <c r="K52" s="161"/>
      <c r="L52" s="162"/>
      <c r="M52" s="67"/>
      <c r="N52" s="69"/>
    </row>
    <row r="53" spans="1:14" x14ac:dyDescent="0.35">
      <c r="A53" s="100">
        <f>'مكافأة إداري وفني الكلية '!H50</f>
        <v>40</v>
      </c>
      <c r="B53" s="98">
        <f>'مكافأة إداري وفني الكلية '!I50</f>
        <v>0</v>
      </c>
      <c r="C53" s="155">
        <f>'مكافأة إداري وفني الكلية '!K50</f>
        <v>0</v>
      </c>
      <c r="D53" s="156"/>
      <c r="E53" s="156"/>
      <c r="F53" s="157"/>
      <c r="G53" s="99">
        <f>'مكافأة إداري وفني الكلية '!N50</f>
        <v>0</v>
      </c>
      <c r="H53" s="158">
        <f>'مكافأة إداري وفني الكلية '!O50</f>
        <v>0</v>
      </c>
      <c r="I53" s="159"/>
      <c r="J53" s="160"/>
      <c r="K53" s="161"/>
      <c r="L53" s="162"/>
      <c r="M53" s="67"/>
      <c r="N53" s="69"/>
    </row>
    <row r="54" spans="1:14" x14ac:dyDescent="0.35">
      <c r="A54" s="100">
        <f>'مكافأة إداري وفني الكلية '!H51</f>
        <v>41</v>
      </c>
      <c r="B54" s="98">
        <f>'مكافأة إداري وفني الكلية '!I51</f>
        <v>0</v>
      </c>
      <c r="C54" s="155">
        <f>'مكافأة إداري وفني الكلية '!K51</f>
        <v>0</v>
      </c>
      <c r="D54" s="156"/>
      <c r="E54" s="156"/>
      <c r="F54" s="157"/>
      <c r="G54" s="99">
        <f>'مكافأة إداري وفني الكلية '!N51</f>
        <v>0</v>
      </c>
      <c r="H54" s="158">
        <f>'مكافأة إداري وفني الكلية '!O51</f>
        <v>0</v>
      </c>
      <c r="I54" s="159"/>
      <c r="J54" s="160"/>
      <c r="K54" s="161"/>
      <c r="L54" s="162"/>
      <c r="M54" s="67"/>
      <c r="N54" s="69"/>
    </row>
    <row r="55" spans="1:14" x14ac:dyDescent="0.35">
      <c r="A55" s="100">
        <f>'مكافأة إداري وفني الكلية '!H52</f>
        <v>42</v>
      </c>
      <c r="B55" s="98">
        <f>'مكافأة إداري وفني الكلية '!I52</f>
        <v>0</v>
      </c>
      <c r="C55" s="155">
        <f>'مكافأة إداري وفني الكلية '!K52</f>
        <v>0</v>
      </c>
      <c r="D55" s="156"/>
      <c r="E55" s="156"/>
      <c r="F55" s="157"/>
      <c r="G55" s="99">
        <f>'مكافأة إداري وفني الكلية '!N52</f>
        <v>0</v>
      </c>
      <c r="H55" s="158">
        <f>'مكافأة إداري وفني الكلية '!O52</f>
        <v>0</v>
      </c>
      <c r="I55" s="159"/>
      <c r="J55" s="160"/>
      <c r="K55" s="161"/>
      <c r="L55" s="162"/>
      <c r="M55" s="67"/>
      <c r="N55" s="69"/>
    </row>
    <row r="56" spans="1:14" x14ac:dyDescent="0.35">
      <c r="A56" s="100">
        <f>'مكافأة إداري وفني الكلية '!H53</f>
        <v>43</v>
      </c>
      <c r="B56" s="98">
        <f>'مكافأة إداري وفني الكلية '!I53</f>
        <v>0</v>
      </c>
      <c r="C56" s="155">
        <f>'مكافأة إداري وفني الكلية '!K53</f>
        <v>0</v>
      </c>
      <c r="D56" s="156"/>
      <c r="E56" s="156"/>
      <c r="F56" s="157"/>
      <c r="G56" s="99">
        <f>'مكافأة إداري وفني الكلية '!N53</f>
        <v>0</v>
      </c>
      <c r="H56" s="158">
        <f>'مكافأة إداري وفني الكلية '!O53</f>
        <v>0</v>
      </c>
      <c r="I56" s="159"/>
      <c r="J56" s="160"/>
      <c r="K56" s="161"/>
      <c r="L56" s="162"/>
      <c r="M56" s="67"/>
      <c r="N56" s="68"/>
    </row>
    <row r="57" spans="1:14" x14ac:dyDescent="0.35">
      <c r="A57" s="100">
        <f>'مكافأة إداري وفني الكلية '!H54</f>
        <v>44</v>
      </c>
      <c r="B57" s="98">
        <f>'مكافأة إداري وفني الكلية '!I54</f>
        <v>0</v>
      </c>
      <c r="C57" s="155">
        <f>'مكافأة إداري وفني الكلية '!K54</f>
        <v>0</v>
      </c>
      <c r="D57" s="156"/>
      <c r="E57" s="156"/>
      <c r="F57" s="157"/>
      <c r="G57" s="99">
        <f>'مكافأة إداري وفني الكلية '!N54</f>
        <v>0</v>
      </c>
      <c r="H57" s="158">
        <f>'مكافأة إداري وفني الكلية '!O54</f>
        <v>0</v>
      </c>
      <c r="I57" s="159"/>
      <c r="J57" s="160"/>
      <c r="K57" s="161"/>
      <c r="L57" s="162"/>
      <c r="M57" s="67"/>
      <c r="N57" s="68"/>
    </row>
    <row r="58" spans="1:14" x14ac:dyDescent="0.35">
      <c r="A58" s="100">
        <f>'مكافأة إداري وفني الكلية '!H55</f>
        <v>45</v>
      </c>
      <c r="B58" s="98">
        <f>'مكافأة إداري وفني الكلية '!I55</f>
        <v>0</v>
      </c>
      <c r="C58" s="155">
        <f>'مكافأة إداري وفني الكلية '!K55</f>
        <v>0</v>
      </c>
      <c r="D58" s="156"/>
      <c r="E58" s="156"/>
      <c r="F58" s="157"/>
      <c r="G58" s="99">
        <f>'مكافأة إداري وفني الكلية '!N55</f>
        <v>0</v>
      </c>
      <c r="H58" s="158">
        <f>'مكافأة إداري وفني الكلية '!O55</f>
        <v>0</v>
      </c>
      <c r="I58" s="159"/>
      <c r="J58" s="160"/>
      <c r="K58" s="161"/>
      <c r="L58" s="162"/>
      <c r="M58" s="67"/>
      <c r="N58" s="68"/>
    </row>
    <row r="59" spans="1:14" ht="25.5" customHeight="1" thickBot="1" x14ac:dyDescent="0.4">
      <c r="A59" s="179" t="s">
        <v>28</v>
      </c>
      <c r="B59" s="180"/>
      <c r="C59" s="180"/>
      <c r="D59" s="180"/>
      <c r="E59" s="180"/>
      <c r="F59" s="180"/>
      <c r="G59" s="181"/>
      <c r="H59" s="182">
        <f>SUM(H11:I58)</f>
        <v>0</v>
      </c>
      <c r="I59" s="183"/>
      <c r="J59" s="184" t="s">
        <v>45</v>
      </c>
      <c r="K59" s="185"/>
      <c r="L59" s="186"/>
      <c r="M59" s="70"/>
      <c r="N59" s="70"/>
    </row>
    <row r="60" spans="1:14" ht="4" customHeight="1" x14ac:dyDescent="0.35">
      <c r="A60" s="43"/>
      <c r="B60" s="43"/>
      <c r="C60" s="43"/>
      <c r="D60" s="43"/>
      <c r="J60" s="67"/>
      <c r="K60" s="67"/>
      <c r="L60" s="67"/>
      <c r="M60" s="67"/>
    </row>
    <row r="61" spans="1:14" ht="15" customHeight="1" x14ac:dyDescent="0.35">
      <c r="B61" s="174" t="s">
        <v>29</v>
      </c>
      <c r="C61" s="175"/>
      <c r="D61" s="175"/>
      <c r="E61" s="176"/>
      <c r="F61" s="50"/>
      <c r="G61" s="7"/>
      <c r="H61" s="7"/>
      <c r="I61" s="7"/>
      <c r="J61" s="7"/>
      <c r="K61" s="49"/>
      <c r="L61" s="7"/>
    </row>
    <row r="62" spans="1:14" x14ac:dyDescent="0.35">
      <c r="B62" s="71" t="s">
        <v>13</v>
      </c>
      <c r="C62" s="173">
        <f>'مكافأة إداري وفني الكلية '!D59</f>
        <v>0</v>
      </c>
      <c r="D62" s="173"/>
      <c r="E62" s="173"/>
      <c r="F62" s="50"/>
      <c r="G62" s="7"/>
      <c r="H62" s="92"/>
      <c r="I62" s="92"/>
      <c r="J62" s="92"/>
      <c r="K62" s="49"/>
      <c r="L62" s="7"/>
      <c r="M62" s="72"/>
      <c r="N62" s="72"/>
    </row>
    <row r="63" spans="1:14" x14ac:dyDescent="0.35">
      <c r="B63" s="71" t="s">
        <v>31</v>
      </c>
      <c r="C63" s="123">
        <f>'مكافأة إداري وفني الكلية '!D60</f>
        <v>0</v>
      </c>
      <c r="D63" s="177"/>
      <c r="E63" s="178"/>
      <c r="F63" s="50"/>
      <c r="G63" s="7"/>
      <c r="H63" s="93"/>
      <c r="I63" s="93"/>
      <c r="J63" s="93"/>
      <c r="K63" s="49"/>
      <c r="L63" s="7"/>
      <c r="M63" s="73"/>
      <c r="N63" s="73"/>
    </row>
    <row r="64" spans="1:14" x14ac:dyDescent="0.35">
      <c r="B64" s="71" t="s">
        <v>32</v>
      </c>
      <c r="C64" s="173"/>
      <c r="D64" s="173"/>
      <c r="E64" s="173"/>
      <c r="F64" s="43"/>
      <c r="G64" s="7"/>
      <c r="H64" s="92"/>
      <c r="I64" s="92"/>
      <c r="J64" s="92"/>
      <c r="K64" s="49"/>
      <c r="L64" s="7"/>
    </row>
    <row r="65" spans="3:14" x14ac:dyDescent="0.35">
      <c r="C65" s="50"/>
      <c r="D65" s="50"/>
      <c r="E65" s="50"/>
      <c r="F65" s="43"/>
      <c r="H65" s="48"/>
      <c r="I65" s="48"/>
      <c r="J65" s="48"/>
      <c r="K65" s="49"/>
      <c r="M65" s="50"/>
      <c r="N65" s="50"/>
    </row>
  </sheetData>
  <sheetProtection algorithmName="SHA-512" hashValue="89x1GMDVVMptqX5JLVqrnt46kfXU3erq2xRQgKyy5sus4I9AOSO0GxxGHkqpHtmTpFT1LyTL0bBQZXJQvQIfjg==" saltValue="8rdjyQwlIlpbZcRggBWbMg==" spinCount="100000" sheet="1" formatCells="0" formatColumns="0" formatRows="0" insertColumns="0" insertRows="0" insertHyperlinks="0" deleteColumns="0" deleteRows="0" sort="0" autoFilter="0" pivotTables="0"/>
  <mergeCells count="161">
    <mergeCell ref="C64:E64"/>
    <mergeCell ref="G1:J4"/>
    <mergeCell ref="B61:E61"/>
    <mergeCell ref="C62:E62"/>
    <mergeCell ref="C63:E63"/>
    <mergeCell ref="C58:F58"/>
    <mergeCell ref="H58:I58"/>
    <mergeCell ref="J58:L58"/>
    <mergeCell ref="A59:G59"/>
    <mergeCell ref="H59:I59"/>
    <mergeCell ref="J59:L59"/>
    <mergeCell ref="C56:F56"/>
    <mergeCell ref="H56:I56"/>
    <mergeCell ref="J56:L56"/>
    <mergeCell ref="C57:F57"/>
    <mergeCell ref="H57:I57"/>
    <mergeCell ref="J57:L57"/>
    <mergeCell ref="C54:F54"/>
    <mergeCell ref="H54:I54"/>
    <mergeCell ref="J54:L54"/>
    <mergeCell ref="C55:F55"/>
    <mergeCell ref="H55:I55"/>
    <mergeCell ref="J55:L55"/>
    <mergeCell ref="C52:F52"/>
    <mergeCell ref="H52:I52"/>
    <mergeCell ref="J52:L52"/>
    <mergeCell ref="C53:F53"/>
    <mergeCell ref="H53:I53"/>
    <mergeCell ref="J53:L53"/>
    <mergeCell ref="C50:F50"/>
    <mergeCell ref="H50:I50"/>
    <mergeCell ref="J50:L50"/>
    <mergeCell ref="C51:F51"/>
    <mergeCell ref="H51:I51"/>
    <mergeCell ref="J51:L51"/>
    <mergeCell ref="C48:F48"/>
    <mergeCell ref="H48:I48"/>
    <mergeCell ref="J48:L48"/>
    <mergeCell ref="C49:F49"/>
    <mergeCell ref="H49:I49"/>
    <mergeCell ref="J49:L49"/>
    <mergeCell ref="C46:F46"/>
    <mergeCell ref="H46:I46"/>
    <mergeCell ref="J46:L46"/>
    <mergeCell ref="C47:F47"/>
    <mergeCell ref="H47:I47"/>
    <mergeCell ref="J47:L47"/>
    <mergeCell ref="C44:F44"/>
    <mergeCell ref="H44:I44"/>
    <mergeCell ref="J44:L44"/>
    <mergeCell ref="C45:F45"/>
    <mergeCell ref="H45:I45"/>
    <mergeCell ref="J45:L45"/>
    <mergeCell ref="C42:F42"/>
    <mergeCell ref="H42:I42"/>
    <mergeCell ref="J42:L42"/>
    <mergeCell ref="C43:F43"/>
    <mergeCell ref="H43:I43"/>
    <mergeCell ref="J43:L43"/>
    <mergeCell ref="C40:F40"/>
    <mergeCell ref="H40:I40"/>
    <mergeCell ref="J40:L40"/>
    <mergeCell ref="C41:F41"/>
    <mergeCell ref="H41:I41"/>
    <mergeCell ref="J41:L41"/>
    <mergeCell ref="C38:F38"/>
    <mergeCell ref="H38:I38"/>
    <mergeCell ref="J38:L38"/>
    <mergeCell ref="C39:F39"/>
    <mergeCell ref="H39:I39"/>
    <mergeCell ref="J39:L39"/>
    <mergeCell ref="C36:F36"/>
    <mergeCell ref="H36:I36"/>
    <mergeCell ref="J36:L36"/>
    <mergeCell ref="C37:F37"/>
    <mergeCell ref="H37:I37"/>
    <mergeCell ref="J37:L37"/>
    <mergeCell ref="C34:F34"/>
    <mergeCell ref="H34:I34"/>
    <mergeCell ref="J34:L34"/>
    <mergeCell ref="C35:F35"/>
    <mergeCell ref="H35:I35"/>
    <mergeCell ref="J35:L35"/>
    <mergeCell ref="C32:F32"/>
    <mergeCell ref="H32:I32"/>
    <mergeCell ref="J32:L32"/>
    <mergeCell ref="C33:F33"/>
    <mergeCell ref="H33:I33"/>
    <mergeCell ref="J33:L33"/>
    <mergeCell ref="C30:F30"/>
    <mergeCell ref="H30:I30"/>
    <mergeCell ref="J30:L30"/>
    <mergeCell ref="C31:F31"/>
    <mergeCell ref="H31:I31"/>
    <mergeCell ref="J31:L31"/>
    <mergeCell ref="C28:F28"/>
    <mergeCell ref="H28:I28"/>
    <mergeCell ref="J28:L28"/>
    <mergeCell ref="C29:F29"/>
    <mergeCell ref="H29:I29"/>
    <mergeCell ref="J29:L29"/>
    <mergeCell ref="C26:F26"/>
    <mergeCell ref="H26:I26"/>
    <mergeCell ref="J26:L26"/>
    <mergeCell ref="C27:F27"/>
    <mergeCell ref="H27:I27"/>
    <mergeCell ref="J27:L27"/>
    <mergeCell ref="C24:F24"/>
    <mergeCell ref="H24:I24"/>
    <mergeCell ref="J24:L24"/>
    <mergeCell ref="C25:F25"/>
    <mergeCell ref="H25:I25"/>
    <mergeCell ref="J25:L25"/>
    <mergeCell ref="C22:F22"/>
    <mergeCell ref="H22:I22"/>
    <mergeCell ref="J22:L22"/>
    <mergeCell ref="C23:F23"/>
    <mergeCell ref="H23:I23"/>
    <mergeCell ref="J23:L23"/>
    <mergeCell ref="C20:F20"/>
    <mergeCell ref="H20:I20"/>
    <mergeCell ref="J20:L20"/>
    <mergeCell ref="C21:F21"/>
    <mergeCell ref="H21:I21"/>
    <mergeCell ref="J21:L21"/>
    <mergeCell ref="C18:F18"/>
    <mergeCell ref="H18:I18"/>
    <mergeCell ref="J18:L18"/>
    <mergeCell ref="C19:F19"/>
    <mergeCell ref="H19:I19"/>
    <mergeCell ref="J19:L19"/>
    <mergeCell ref="C16:F16"/>
    <mergeCell ref="H16:I16"/>
    <mergeCell ref="J16:L16"/>
    <mergeCell ref="C17:F17"/>
    <mergeCell ref="H17:I17"/>
    <mergeCell ref="J17:L17"/>
    <mergeCell ref="C14:F14"/>
    <mergeCell ref="H14:I14"/>
    <mergeCell ref="J14:L14"/>
    <mergeCell ref="C15:F15"/>
    <mergeCell ref="H15:I15"/>
    <mergeCell ref="J15:L15"/>
    <mergeCell ref="B1:F4"/>
    <mergeCell ref="A6:B6"/>
    <mergeCell ref="C6:E6"/>
    <mergeCell ref="G6:H6"/>
    <mergeCell ref="I6:J6"/>
    <mergeCell ref="C12:F12"/>
    <mergeCell ref="H12:I12"/>
    <mergeCell ref="J12:L12"/>
    <mergeCell ref="C13:F13"/>
    <mergeCell ref="H13:I13"/>
    <mergeCell ref="J13:L13"/>
    <mergeCell ref="A9:L9"/>
    <mergeCell ref="C10:F10"/>
    <mergeCell ref="H10:I10"/>
    <mergeCell ref="J10:L10"/>
    <mergeCell ref="C11:F11"/>
    <mergeCell ref="H11:I11"/>
    <mergeCell ref="J11:L11"/>
  </mergeCells>
  <conditionalFormatting sqref="B11:L58">
    <cfRule type="cellIs" dxfId="5" priority="2" operator="equal">
      <formula>0</formula>
    </cfRule>
  </conditionalFormatting>
  <conditionalFormatting sqref="C6:E6 I6:J6 C62:E63 H62:J63">
    <cfRule type="cellIs" dxfId="4" priority="3" operator="equal">
      <formula>0</formula>
    </cfRule>
  </conditionalFormatting>
  <conditionalFormatting sqref="H59 J59">
    <cfRule type="cellIs" dxfId="3" priority="5" operator="equal">
      <formula>0</formula>
    </cfRule>
  </conditionalFormatting>
  <conditionalFormatting sqref="H59">
    <cfRule type="cellIs" dxfId="2" priority="4" operator="greaterThan">
      <formula>#REF!</formula>
    </cfRule>
  </conditionalFormatting>
  <conditionalFormatting sqref="M59:N59">
    <cfRule type="cellIs" dxfId="0" priority="6" operator="greaterThan">
      <formula>#REF!&gt;#REF!</formula>
    </cfRule>
  </conditionalFormatting>
  <pageMargins left="0.7" right="0.7" top="0.75" bottom="0.75" header="0.3" footer="0.3"/>
  <pageSetup scale="75" fitToHeight="0" orientation="portrait"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greaterThan" id="{9B9BB7BB-4555-4356-87E1-9BA60C24ECB5}">
            <xm:f>'مكافأة إداري وفني الكلية '!$C$11</xm:f>
            <x14:dxf>
              <font>
                <color rgb="FF9C0006"/>
              </font>
              <fill>
                <patternFill>
                  <bgColor rgb="FFFFC7CE"/>
                </patternFill>
              </fill>
            </x14:dxf>
          </x14:cfRule>
          <xm:sqref>H59:I59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مكافأة إداري وفني الكلية </vt:lpstr>
      <vt:lpstr>مسير مكافأة اداري الكلية</vt:lpstr>
      <vt:lpstr>'مكافأة إداري وفني الكلية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2025-12-27T19:43:19Z</dcterms:created>
  <dcterms:modified xsi:type="dcterms:W3CDTF">2025-12-28T09:37:46Z</dcterms:modified>
</cp:coreProperties>
</file>