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Templates\النماذج المحدثة للماجستير التنفيذي\"/>
    </mc:Choice>
  </mc:AlternateContent>
  <xr:revisionPtr revIDLastSave="0" documentId="13_ncr:1_{19254710-2514-4D42-A266-4A77AD9E3A77}" xr6:coauthVersionLast="47" xr6:coauthVersionMax="47" xr10:uidLastSave="{00000000-0000-0000-0000-000000000000}"/>
  <bookViews>
    <workbookView xWindow="28680" yWindow="-120" windowWidth="29040" windowHeight="15720" xr2:uid="{B6C3261D-9AAB-4853-8880-8908364C7E38}"/>
  </bookViews>
  <sheets>
    <sheet name="مكافأة تدريس برنامج " sheetId="1" r:id="rId1"/>
    <sheet name="مسير  تدريس برنامج"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K67" i="1"/>
  <c r="M76" i="1"/>
  <c r="M77" i="1"/>
  <c r="M78" i="1"/>
  <c r="G75" i="1"/>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M2" i="2"/>
  <c r="M3" i="2"/>
  <c r="M4" i="2"/>
  <c r="J53" i="2"/>
  <c r="C53" i="2"/>
  <c r="B53" i="2"/>
  <c r="A53" i="2"/>
  <c r="J52" i="2"/>
  <c r="C52" i="2"/>
  <c r="B52" i="2"/>
  <c r="A52" i="2"/>
  <c r="J51" i="2"/>
  <c r="C51" i="2"/>
  <c r="B51" i="2"/>
  <c r="A51" i="2"/>
  <c r="J50" i="2"/>
  <c r="C50" i="2"/>
  <c r="B50" i="2"/>
  <c r="A50" i="2"/>
  <c r="J49" i="2"/>
  <c r="C49" i="2"/>
  <c r="B49" i="2"/>
  <c r="A49" i="2"/>
  <c r="J48" i="2"/>
  <c r="C48" i="2"/>
  <c r="B48" i="2"/>
  <c r="A48" i="2"/>
  <c r="J47" i="2"/>
  <c r="C47" i="2"/>
  <c r="B47" i="2"/>
  <c r="A47" i="2"/>
  <c r="J46" i="2"/>
  <c r="C46" i="2"/>
  <c r="B46" i="2"/>
  <c r="A46" i="2"/>
  <c r="J45" i="2"/>
  <c r="C45" i="2"/>
  <c r="B45" i="2"/>
  <c r="A45" i="2"/>
  <c r="J44" i="2"/>
  <c r="C44" i="2"/>
  <c r="B44" i="2"/>
  <c r="A44" i="2"/>
  <c r="J43" i="2"/>
  <c r="C43" i="2"/>
  <c r="B43" i="2"/>
  <c r="A43" i="2"/>
  <c r="J42" i="2"/>
  <c r="C42" i="2"/>
  <c r="B42" i="2"/>
  <c r="A42" i="2"/>
  <c r="J41" i="2"/>
  <c r="C41" i="2"/>
  <c r="B41" i="2"/>
  <c r="A41" i="2"/>
  <c r="J40" i="2"/>
  <c r="C40" i="2"/>
  <c r="B40" i="2"/>
  <c r="A40" i="2"/>
  <c r="J39" i="2"/>
  <c r="C39" i="2"/>
  <c r="B39" i="2"/>
  <c r="A39" i="2"/>
  <c r="J38" i="2"/>
  <c r="C38" i="2"/>
  <c r="B38" i="2"/>
  <c r="A38" i="2"/>
  <c r="J37" i="2"/>
  <c r="C37" i="2"/>
  <c r="B37" i="2"/>
  <c r="A37" i="2"/>
  <c r="J36" i="2"/>
  <c r="C36" i="2"/>
  <c r="B36" i="2"/>
  <c r="A36" i="2"/>
  <c r="J35" i="2"/>
  <c r="C35" i="2"/>
  <c r="B35" i="2"/>
  <c r="A35" i="2"/>
  <c r="J34" i="2"/>
  <c r="C34" i="2"/>
  <c r="B34" i="2"/>
  <c r="A34" i="2"/>
  <c r="J33" i="2"/>
  <c r="C33" i="2"/>
  <c r="B33" i="2"/>
  <c r="A33" i="2"/>
  <c r="J32" i="2"/>
  <c r="C32" i="2"/>
  <c r="B32" i="2"/>
  <c r="A32" i="2"/>
  <c r="J31" i="2"/>
  <c r="C31" i="2"/>
  <c r="B31" i="2"/>
  <c r="A31" i="2"/>
  <c r="J30" i="2"/>
  <c r="C30" i="2"/>
  <c r="B30" i="2"/>
  <c r="A30" i="2"/>
  <c r="J29" i="2"/>
  <c r="C29" i="2"/>
  <c r="B29" i="2"/>
  <c r="A29" i="2"/>
  <c r="J28" i="2"/>
  <c r="C28" i="2"/>
  <c r="B28" i="2"/>
  <c r="A28" i="2"/>
  <c r="J27" i="2"/>
  <c r="C27" i="2"/>
  <c r="B27" i="2"/>
  <c r="A27" i="2"/>
  <c r="J26" i="2"/>
  <c r="C26" i="2"/>
  <c r="B26" i="2"/>
  <c r="A26" i="2"/>
  <c r="J25" i="2"/>
  <c r="C25" i="2"/>
  <c r="B25" i="2"/>
  <c r="A25" i="2"/>
  <c r="J24" i="2"/>
  <c r="C24" i="2"/>
  <c r="B24" i="2"/>
  <c r="A24" i="2"/>
  <c r="J23" i="2"/>
  <c r="C23" i="2"/>
  <c r="B23" i="2"/>
  <c r="A23" i="2"/>
  <c r="J22" i="2"/>
  <c r="C22" i="2"/>
  <c r="B22" i="2"/>
  <c r="A22" i="2"/>
  <c r="J21" i="2"/>
  <c r="C21" i="2"/>
  <c r="B21" i="2"/>
  <c r="A21" i="2"/>
  <c r="J20" i="2"/>
  <c r="C20" i="2"/>
  <c r="B20" i="2"/>
  <c r="A20" i="2"/>
  <c r="J19" i="2"/>
  <c r="C19" i="2"/>
  <c r="B19" i="2"/>
  <c r="A19" i="2"/>
  <c r="J18" i="2"/>
  <c r="C18" i="2"/>
  <c r="B18" i="2"/>
  <c r="A18" i="2"/>
  <c r="J17" i="2"/>
  <c r="C17" i="2"/>
  <c r="B17" i="2"/>
  <c r="A17" i="2"/>
  <c r="J16" i="2"/>
  <c r="C16" i="2"/>
  <c r="B16" i="2"/>
  <c r="A16" i="2"/>
  <c r="J15" i="2"/>
  <c r="C15" i="2"/>
  <c r="B15" i="2"/>
  <c r="A15" i="2"/>
  <c r="J14" i="2"/>
  <c r="C14" i="2"/>
  <c r="B14" i="2"/>
  <c r="A14" i="2"/>
  <c r="C10" i="2"/>
  <c r="C8" i="2"/>
  <c r="C6" i="2"/>
  <c r="H67" i="1"/>
  <c r="I18" i="1"/>
  <c r="J18" i="1" s="1"/>
  <c r="J20" i="1" s="1"/>
  <c r="C16" i="1"/>
  <c r="N14" i="1"/>
  <c r="I10" i="1"/>
  <c r="I12" i="1" s="1"/>
  <c r="N8" i="1" l="1"/>
  <c r="N12" i="1" s="1"/>
  <c r="J64" i="1" l="1"/>
  <c r="J56" i="1"/>
  <c r="J61" i="1"/>
  <c r="J66" i="1"/>
  <c r="J58" i="1"/>
  <c r="J63" i="1"/>
  <c r="J55" i="1"/>
  <c r="J60" i="1"/>
  <c r="J65" i="1"/>
  <c r="J57" i="1"/>
  <c r="J59" i="1"/>
  <c r="J62" i="1"/>
  <c r="J54" i="1"/>
  <c r="J53" i="1"/>
  <c r="J37" i="1"/>
  <c r="K37" i="1" s="1"/>
  <c r="H24" i="2" s="1"/>
  <c r="J32" i="1"/>
  <c r="K32" i="1" s="1"/>
  <c r="H19" i="2" s="1"/>
  <c r="J40" i="1"/>
  <c r="K40" i="1" s="1"/>
  <c r="H27" i="2" s="1"/>
  <c r="J51" i="1"/>
  <c r="K51" i="1" s="1"/>
  <c r="H38" i="2" s="1"/>
  <c r="J29" i="1"/>
  <c r="K29" i="1" s="1"/>
  <c r="H16" i="2" s="1"/>
  <c r="J33" i="1"/>
  <c r="K33" i="1" s="1"/>
  <c r="H20" i="2" s="1"/>
  <c r="J41" i="1"/>
  <c r="K41" i="1" s="1"/>
  <c r="H28" i="2" s="1"/>
  <c r="J49" i="1"/>
  <c r="K49" i="1" s="1"/>
  <c r="J45" i="1"/>
  <c r="K45" i="1" s="1"/>
  <c r="H32" i="2" s="1"/>
  <c r="J48" i="1"/>
  <c r="K48" i="1" s="1"/>
  <c r="H35" i="2" s="1"/>
  <c r="J52" i="1"/>
  <c r="K52" i="1" s="1"/>
  <c r="H39" i="2" s="1"/>
  <c r="J30" i="1"/>
  <c r="K30" i="1" s="1"/>
  <c r="H17" i="2" s="1"/>
  <c r="J31" i="1"/>
  <c r="K31" i="1" s="1"/>
  <c r="H18" i="2" s="1"/>
  <c r="J34" i="1"/>
  <c r="K34" i="1" s="1"/>
  <c r="H21" i="2" s="1"/>
  <c r="J38" i="1"/>
  <c r="K38" i="1" s="1"/>
  <c r="H25" i="2" s="1"/>
  <c r="J39" i="1"/>
  <c r="K39" i="1" s="1"/>
  <c r="H26" i="2" s="1"/>
  <c r="J42" i="1"/>
  <c r="K42" i="1" s="1"/>
  <c r="H29" i="2" s="1"/>
  <c r="J28" i="1"/>
  <c r="K28" i="1" s="1"/>
  <c r="H15" i="2" s="1"/>
  <c r="J27" i="1"/>
  <c r="K27" i="1" s="1"/>
  <c r="M27" i="1" s="1"/>
  <c r="J46" i="1"/>
  <c r="K46" i="1" s="1"/>
  <c r="H33" i="2" s="1"/>
  <c r="J47" i="1"/>
  <c r="K47" i="1" s="1"/>
  <c r="H34" i="2" s="1"/>
  <c r="J50" i="1"/>
  <c r="K50" i="1" s="1"/>
  <c r="H37" i="2" s="1"/>
  <c r="J36" i="1"/>
  <c r="K36" i="1" s="1"/>
  <c r="H23" i="2" s="1"/>
  <c r="J35" i="1"/>
  <c r="K35" i="1" s="1"/>
  <c r="H22" i="2" s="1"/>
  <c r="J44" i="1"/>
  <c r="K44" i="1" s="1"/>
  <c r="H31" i="2" s="1"/>
  <c r="J43" i="1"/>
  <c r="K43" i="1" s="1"/>
  <c r="H30" i="2" s="1"/>
  <c r="K60" i="1" l="1"/>
  <c r="H47" i="2" s="1"/>
  <c r="K55" i="1"/>
  <c r="H42" i="2" s="1"/>
  <c r="K54" i="1"/>
  <c r="H41" i="2" s="1"/>
  <c r="K58" i="1"/>
  <c r="H45" i="2" s="1"/>
  <c r="K62" i="1"/>
  <c r="H49" i="2" s="1"/>
  <c r="K66" i="1"/>
  <c r="H53" i="2" s="1"/>
  <c r="K63" i="1"/>
  <c r="H50" i="2" s="1"/>
  <c r="K59" i="1"/>
  <c r="H46" i="2" s="1"/>
  <c r="K61" i="1"/>
  <c r="H48" i="2" s="1"/>
  <c r="K57" i="1"/>
  <c r="H44" i="2" s="1"/>
  <c r="K56" i="1"/>
  <c r="H43" i="2" s="1"/>
  <c r="K65" i="1"/>
  <c r="H52" i="2" s="1"/>
  <c r="K64" i="1"/>
  <c r="H51" i="2" s="1"/>
  <c r="K53" i="1"/>
  <c r="H40" i="2" s="1"/>
  <c r="M32" i="1"/>
  <c r="H36" i="2"/>
  <c r="M49" i="1"/>
  <c r="M42" i="1"/>
  <c r="M52" i="1"/>
  <c r="M37" i="1"/>
  <c r="J67" i="1"/>
  <c r="M35" i="1"/>
  <c r="M30" i="1"/>
  <c r="M28" i="1"/>
  <c r="M40" i="1"/>
  <c r="M48" i="1"/>
  <c r="M46" i="1"/>
  <c r="M50" i="1"/>
  <c r="M43" i="1"/>
  <c r="M36" i="1"/>
  <c r="H14" i="2"/>
  <c r="M38" i="1"/>
  <c r="M31" i="1"/>
  <c r="M47" i="1"/>
  <c r="M29" i="1"/>
  <c r="M44" i="1"/>
  <c r="M41" i="1"/>
  <c r="M51" i="1"/>
  <c r="M33" i="1"/>
  <c r="M39" i="1"/>
  <c r="M34" i="1"/>
  <c r="M45" i="1"/>
  <c r="M55" i="1" l="1"/>
  <c r="M56" i="1"/>
  <c r="M62" i="1"/>
  <c r="M64" i="1"/>
  <c r="M66" i="1"/>
  <c r="M60" i="1"/>
  <c r="M65" i="1"/>
  <c r="M59" i="1"/>
  <c r="M58" i="1"/>
  <c r="M63" i="1"/>
  <c r="M54" i="1"/>
  <c r="M53" i="1"/>
  <c r="M57" i="1"/>
  <c r="M61" i="1"/>
  <c r="H5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Kawther SAEEDI</author>
  </authors>
  <commentList>
    <comment ref="N6" authorId="0" shapeId="0" xr:uid="{08B2A233-6AC4-4F78-837D-7EBAE60FC89E}">
      <text>
        <r>
          <rPr>
            <b/>
            <sz val="9"/>
            <color indexed="81"/>
            <rFont val="Tahoma"/>
            <family val="2"/>
          </rPr>
          <t>Kawther SAEEDI:</t>
        </r>
        <r>
          <rPr>
            <sz val="9"/>
            <color indexed="81"/>
            <rFont val="Tahoma"/>
            <family val="2"/>
          </rPr>
          <t xml:space="preserve">
مكافئة التدريس المحددة في اللائحة</t>
        </r>
      </text>
    </comment>
    <comment ref="I8" authorId="0" shapeId="0" xr:uid="{36289E99-DB46-40D9-96BA-10B1DE193513}">
      <text>
        <r>
          <rPr>
            <b/>
            <sz val="9"/>
            <color indexed="81"/>
            <rFont val="Tahoma"/>
            <family val="2"/>
          </rPr>
          <t>Kawther SAEEDI:</t>
        </r>
        <r>
          <rPr>
            <sz val="9"/>
            <color indexed="81"/>
            <rFont val="Tahoma"/>
            <family val="2"/>
          </rPr>
          <t xml:space="preserve">
إدخال عدد الطلاب المسجلين</t>
        </r>
      </text>
    </comment>
    <comment ref="N8" authorId="0" shapeId="0" xr:uid="{125054BF-E23B-4737-81BF-129D7017DAB6}">
      <text>
        <r>
          <rPr>
            <b/>
            <sz val="9"/>
            <color indexed="81"/>
            <rFont val="Tahoma"/>
            <family val="2"/>
          </rPr>
          <t>Kawther SAEEDI:</t>
        </r>
        <r>
          <rPr>
            <sz val="9"/>
            <color indexed="81"/>
            <rFont val="Tahoma"/>
            <family val="2"/>
          </rPr>
          <t xml:space="preserve">
إجمالي دخل البرنامج مضروب في 35 في المئة</t>
        </r>
      </text>
    </comment>
    <comment ref="I10" authorId="0" shapeId="0" xr:uid="{11A78D40-FA27-433D-A32D-AF763E9DE07E}">
      <text>
        <r>
          <rPr>
            <b/>
            <sz val="9"/>
            <color indexed="81"/>
            <rFont val="Tahoma"/>
            <family val="2"/>
          </rPr>
          <t>Kawther SAEEDI:</t>
        </r>
        <r>
          <rPr>
            <sz val="9"/>
            <color indexed="81"/>
            <rFont val="Tahoma"/>
            <family val="2"/>
          </rPr>
          <t xml:space="preserve">
رسوم البرنامج مضروب في عدد الطلاب </t>
        </r>
      </text>
    </comment>
    <comment ref="N10" authorId="0" shapeId="0" xr:uid="{D22D86F8-CBB5-46FC-947B-C91CED4A9F84}">
      <text>
        <r>
          <rPr>
            <b/>
            <sz val="9"/>
            <color indexed="81"/>
            <rFont val="Tahoma"/>
            <family val="2"/>
          </rPr>
          <t>Kawther SAEEDI:</t>
        </r>
        <r>
          <rPr>
            <sz val="9"/>
            <color indexed="81"/>
            <rFont val="Tahoma"/>
            <family val="2"/>
          </rPr>
          <t xml:space="preserve">
المبلغ المحدد من اللائحى </t>
        </r>
      </text>
    </comment>
    <comment ref="C12" authorId="0" shapeId="0" xr:uid="{CAC1237C-5014-451E-A7B3-DEEB58286C81}">
      <text>
        <r>
          <rPr>
            <b/>
            <sz val="9"/>
            <color indexed="81"/>
            <rFont val="Tahoma"/>
            <family val="2"/>
          </rPr>
          <t>Kawther SAEEDI:</t>
        </r>
        <r>
          <rPr>
            <sz val="9"/>
            <color indexed="81"/>
            <rFont val="Tahoma"/>
            <family val="2"/>
          </rPr>
          <t xml:space="preserve">
إدخال رسوم كامل البرنامج للطالب</t>
        </r>
      </text>
    </comment>
    <comment ref="I12" authorId="0" shapeId="0" xr:uid="{5FB78419-7343-43A8-97FA-BCA2B977D181}">
      <text>
        <r>
          <rPr>
            <b/>
            <sz val="9"/>
            <color indexed="81"/>
            <rFont val="Tahoma"/>
            <family val="2"/>
          </rPr>
          <t>Kawther SAEEDI:</t>
        </r>
        <r>
          <rPr>
            <sz val="9"/>
            <color indexed="81"/>
            <rFont val="Tahoma"/>
            <family val="2"/>
          </rPr>
          <t xml:space="preserve">
رسوم العامين الدراسيين مقسوم على عدد فصول البرنامج
</t>
        </r>
      </text>
    </comment>
    <comment ref="N12" authorId="0" shapeId="0" xr:uid="{0F504F4E-70DF-42D1-BF63-FC639386AE5C}">
      <text>
        <r>
          <rPr>
            <b/>
            <sz val="9"/>
            <color indexed="81"/>
            <rFont val="Tahoma"/>
            <family val="2"/>
          </rPr>
          <t>Kawther SAEEDI:</t>
        </r>
        <r>
          <rPr>
            <sz val="9"/>
            <color indexed="81"/>
            <rFont val="Tahoma"/>
            <family val="2"/>
          </rPr>
          <t xml:space="preserve">
المبلغ المسدد فس الفصل مقسوم على ساعات البرنامج</t>
        </r>
      </text>
    </comment>
    <comment ref="C14" authorId="0" shapeId="0" xr:uid="{F8334EEB-1E0C-4ED6-B769-B5F6402320AE}">
      <text>
        <r>
          <rPr>
            <b/>
            <sz val="9"/>
            <color indexed="81"/>
            <rFont val="Tahoma"/>
            <family val="2"/>
          </rPr>
          <t xml:space="preserve">Kawther SAEEDI:عدد إدخال الفصول الدراسية في العامين الدراسيين </t>
        </r>
      </text>
    </comment>
    <comment ref="I14" authorId="0" shapeId="0" xr:uid="{472423EE-7354-4AFA-B83F-2FCABC26FA95}">
      <text>
        <r>
          <rPr>
            <b/>
            <sz val="9"/>
            <color indexed="81"/>
            <rFont val="Tahoma"/>
            <family val="2"/>
          </rPr>
          <t>Kawther SAEEDI:</t>
        </r>
        <r>
          <rPr>
            <sz val="9"/>
            <color indexed="81"/>
            <rFont val="Tahoma"/>
            <family val="2"/>
          </rPr>
          <t xml:space="preserve">
إدخال الرسوم المسددة  فعليا من الطلاب المسجلين في الفصل الحالي</t>
        </r>
      </text>
    </comment>
    <comment ref="N14" authorId="0" shapeId="0" xr:uid="{F06F3D2F-9A56-418E-BD04-E4E5B87A1C2A}">
      <text>
        <r>
          <rPr>
            <b/>
            <sz val="9"/>
            <color indexed="81"/>
            <rFont val="Tahoma"/>
            <family val="2"/>
          </rPr>
          <t>Kawther SAEEDI:</t>
        </r>
        <r>
          <rPr>
            <sz val="9"/>
            <color indexed="81"/>
            <rFont val="Tahoma"/>
            <family val="2"/>
          </rPr>
          <t xml:space="preserve">
خمس وثلاثون في المئة من من الرسوم المسددة في الفصل </t>
        </r>
      </text>
    </comment>
    <comment ref="C16" authorId="0" shapeId="0" xr:uid="{D501972C-2485-408A-B896-D29F53126777}">
      <text>
        <r>
          <rPr>
            <b/>
            <sz val="9"/>
            <color indexed="81"/>
            <rFont val="Tahoma"/>
            <family val="2"/>
          </rPr>
          <t>Kawther SAEEDI:</t>
        </r>
        <r>
          <rPr>
            <sz val="9"/>
            <color indexed="81"/>
            <rFont val="Tahoma"/>
            <family val="2"/>
          </rPr>
          <t xml:space="preserve">
رسوم البرنامج مقسوم على عدد الفصول </t>
        </r>
      </text>
    </comment>
    <comment ref="H16" authorId="0" shapeId="0" xr:uid="{25796CB9-A87F-472F-9F05-C052D34E45B0}">
      <text>
        <r>
          <rPr>
            <b/>
            <sz val="9"/>
            <color indexed="81"/>
            <rFont val="Tahoma"/>
            <family val="2"/>
          </rPr>
          <t>Kawther SAEEDI:</t>
        </r>
        <r>
          <rPr>
            <sz val="9"/>
            <color indexed="81"/>
            <rFont val="Tahoma"/>
            <family val="2"/>
          </rPr>
          <t xml:space="preserve">
إدخال مجموع عدد ساعات التدريس فقط في العامين الدراسيين آخدين في الإعتبار عدد الطلاب في الشعب وجميع المسارات والمواد الاختيارية</t>
        </r>
      </text>
    </comment>
    <comment ref="C18" authorId="0" shapeId="0" xr:uid="{CAF9E7DB-EC7F-4D9D-9C8D-40DB263C9108}">
      <text>
        <r>
          <rPr>
            <b/>
            <sz val="9"/>
            <color indexed="81"/>
            <rFont val="Tahoma"/>
            <family val="2"/>
          </rPr>
          <t>Kawther SAEEDI:</t>
        </r>
        <r>
          <rPr>
            <sz val="9"/>
            <color indexed="81"/>
            <rFont val="Tahoma"/>
            <family val="2"/>
          </rPr>
          <t xml:space="preserve">
إدخال الوحدات الدراسية المعتمدة للبرنامج شاملة ساعات المشروع</t>
        </r>
      </text>
    </comment>
    <comment ref="I18" authorId="0" shapeId="0" xr:uid="{F9258DC7-017E-4814-8759-D0A723ED15FB}">
      <text>
        <r>
          <rPr>
            <b/>
            <sz val="9"/>
            <color indexed="81"/>
            <rFont val="Tahoma"/>
            <family val="2"/>
          </rPr>
          <t>Kawther SAEEDI:</t>
        </r>
        <r>
          <rPr>
            <sz val="9"/>
            <color indexed="81"/>
            <rFont val="Tahoma"/>
            <family val="2"/>
          </rPr>
          <t xml:space="preserve">
عدد الطلاب مقسوم على 5طلاب في الشعبة</t>
        </r>
      </text>
    </comment>
    <comment ref="J18" authorId="0" shapeId="0" xr:uid="{A624E92B-6B37-4D2A-9A46-5C884DB43C4C}">
      <text>
        <r>
          <rPr>
            <b/>
            <sz val="9"/>
            <color indexed="81"/>
            <rFont val="Tahoma"/>
            <family val="2"/>
          </rPr>
          <t>Kawther SAEEDI:</t>
        </r>
        <r>
          <rPr>
            <sz val="9"/>
            <color indexed="81"/>
            <rFont val="Tahoma"/>
            <family val="2"/>
          </rPr>
          <t xml:space="preserve">
 ساعات شعب المشروع البحثي تساوي وحدات المشروع مضروبة في عدد شعب المشروع</t>
        </r>
      </text>
    </comment>
    <comment ref="C20" authorId="0" shapeId="0" xr:uid="{74D347A2-EEC9-4156-BD60-C10D3B9E87EF}">
      <text>
        <r>
          <rPr>
            <b/>
            <sz val="9"/>
            <color indexed="81"/>
            <rFont val="Tahoma"/>
            <family val="2"/>
          </rPr>
          <t>Kawther SAEEDI:</t>
        </r>
        <r>
          <rPr>
            <sz val="9"/>
            <color indexed="81"/>
            <rFont val="Tahoma"/>
            <family val="2"/>
          </rPr>
          <t xml:space="preserve">
إدخال عدد وحدات المشروع البحثي </t>
        </r>
      </text>
    </comment>
    <comment ref="H20" authorId="0" shapeId="0" xr:uid="{026D2350-A46D-42F6-8517-65F741571152}">
      <text>
        <r>
          <rPr>
            <b/>
            <sz val="9"/>
            <color indexed="81"/>
            <rFont val="Tahoma"/>
            <family val="2"/>
          </rPr>
          <t>Kawther SAEEDI:</t>
        </r>
        <r>
          <rPr>
            <sz val="9"/>
            <color indexed="81"/>
            <rFont val="Tahoma"/>
            <family val="2"/>
          </rPr>
          <t xml:space="preserve">
إدخال مجموع الساعات الشعب في الفصل الحالي</t>
        </r>
      </text>
    </comment>
    <comment ref="J20" authorId="0" shapeId="0" xr:uid="{06671BF5-E429-4E61-A72A-C3468C26B474}">
      <text>
        <r>
          <rPr>
            <b/>
            <sz val="9"/>
            <color indexed="81"/>
            <rFont val="Tahoma"/>
            <family val="2"/>
          </rPr>
          <t>Kawther SAEEDI:</t>
        </r>
        <r>
          <rPr>
            <sz val="9"/>
            <color indexed="81"/>
            <rFont val="Tahoma"/>
            <family val="2"/>
          </rPr>
          <t xml:space="preserve">
مجموع ساعات البرنامج شاملة التدريسية والمشروع البحثي</t>
        </r>
      </text>
    </comment>
    <comment ref="A25" authorId="0" shapeId="0" xr:uid="{2150EA3E-DA8D-4036-B1F6-21D6F8F6C999}">
      <text>
        <r>
          <rPr>
            <b/>
            <sz val="9"/>
            <color indexed="81"/>
            <rFont val="Tahoma"/>
            <family val="2"/>
          </rPr>
          <t>Kawther SAEEDI:</t>
        </r>
        <r>
          <rPr>
            <sz val="9"/>
            <color indexed="81"/>
            <rFont val="Tahoma"/>
            <family val="2"/>
          </rPr>
          <t xml:space="preserve">
لتحسين الطباعة يمكن أخفاء الصفوف الفارغة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Kawther SAEEDI</author>
  </authors>
  <commentList>
    <comment ref="A12" authorId="0" shapeId="0" xr:uid="{A62E89EF-B04D-420F-9118-075918E07CDE}">
      <text>
        <r>
          <rPr>
            <b/>
            <sz val="9"/>
            <color indexed="81"/>
            <rFont val="Tahoma"/>
            <family val="2"/>
          </rPr>
          <t>Kawther SAEEDI:</t>
        </r>
        <r>
          <rPr>
            <sz val="9"/>
            <color indexed="81"/>
            <rFont val="Tahoma"/>
            <family val="2"/>
          </rPr>
          <t xml:space="preserve">
لتحسين الطباعة يمكن أخفاء الصفوف الفارغة </t>
        </r>
      </text>
    </comment>
  </commentList>
</comments>
</file>

<file path=xl/sharedStrings.xml><?xml version="1.0" encoding="utf-8"?>
<sst xmlns="http://schemas.openxmlformats.org/spreadsheetml/2006/main" count="103" uniqueCount="76">
  <si>
    <t>جامعة الملك عبدالعزيز
مكتب نائب رئيس الجامعة للأعمال والإبداع المعرفي
الإدارة العامة للموارد الذاتية</t>
  </si>
  <si>
    <t>الرقم:</t>
  </si>
  <si>
    <t xml:space="preserve"> …..............................</t>
  </si>
  <si>
    <t>التاريخ:</t>
  </si>
  <si>
    <t>.................................</t>
  </si>
  <si>
    <t>المرفقات:</t>
  </si>
  <si>
    <t>…..............................</t>
  </si>
  <si>
    <t>سعادة عميد الدراسات العليا                                                                 حفظه الله
السلام عليكم ورحمة الله وبركاته
يسعدني أن أرفق لسعادتكم بيان يوضح بعدد الشعب التدريسية لأعضاء هيئة التدريس المكلفين بالتدريس ببرنامج الدراسات العليا مدفوع التكاليف  مقدم داخل مقر الجامعة وفق التالي:</t>
  </si>
  <si>
    <t xml:space="preserve">الكلية </t>
  </si>
  <si>
    <t xml:space="preserve">  </t>
  </si>
  <si>
    <t>الشطر</t>
  </si>
  <si>
    <t xml:space="preserve">نسبة مكافأة التدريس </t>
  </si>
  <si>
    <t xml:space="preserve">البرنامج </t>
  </si>
  <si>
    <t xml:space="preserve">عدد الطلاب </t>
  </si>
  <si>
    <t xml:space="preserve">مكافأة أعضاء هيئة التدريس من دخل البرنامج كاملا </t>
  </si>
  <si>
    <t xml:space="preserve">القسم العلمي </t>
  </si>
  <si>
    <t xml:space="preserve">كامل دخل البرنامج </t>
  </si>
  <si>
    <t>الحد الأقصى لمكافأة عضو هيئة التدريس</t>
  </si>
  <si>
    <t>رسوم البرنامج</t>
  </si>
  <si>
    <t>الرسوم المتوقعة للفصل</t>
  </si>
  <si>
    <t>مكافأة الشعبة لمقرر بساعة واحدة</t>
  </si>
  <si>
    <t>عدد الفصول الدراسية</t>
  </si>
  <si>
    <t>الرسوم المسددة للفصل</t>
  </si>
  <si>
    <t>الحد الأقصى مكافئات التدريس في الفصل الدراسي</t>
  </si>
  <si>
    <t xml:space="preserve">رسوم الفصل الدراسي </t>
  </si>
  <si>
    <t xml:space="preserve">الساعات الدراسية بدون المشروع </t>
  </si>
  <si>
    <t xml:space="preserve">عدد شعب المشروع </t>
  </si>
  <si>
    <t>ساعات المشروع</t>
  </si>
  <si>
    <r>
      <rPr>
        <b/>
        <u/>
        <sz val="8"/>
        <color theme="1"/>
        <rFont val="Calibri"/>
        <family val="2"/>
      </rPr>
      <t>تعليمات</t>
    </r>
    <r>
      <rPr>
        <b/>
        <sz val="8"/>
        <color theme="1"/>
        <rFont val="Calibri"/>
        <family val="2"/>
      </rPr>
      <t xml:space="preserve">:  الرسوم المسددة لابد من إدخالها حسب ما تم سدادة  بعد خصم مبالغ الطلبة المعتذرين  و في حال في حال تجاوز إجمالي الإستحقاق الحد الأقصى لمكافئات التدريس في الفصل الدراسي  سترد المعاملة
مدير البرنامج مسؤول عن وضع أعداد صحيحة لأعداد الطلاب وإحساب عدد الساعات الدراسية للبرنامج كامل وكذلك  مجموع ساعات الشعب وعددها  في الفصل الدراسة الموضحة في اللائحة المعتمدة 
- في حال وجود أعضاء هيئة تدريس متعاونين  يشترط ارفاق  موافقة نائب رئيس الجامعة للدراسات العليا والبحث العلمي </t>
    </r>
  </si>
  <si>
    <t xml:space="preserve">الوحدات الدراسية المعتمدة للبرنامج </t>
  </si>
  <si>
    <t>وحدات المشروع البحثي</t>
  </si>
  <si>
    <t>مجموع ساعات  شعب  الفصل الدراسي</t>
  </si>
  <si>
    <t xml:space="preserve">مجموع ساعات البرنامج للعامين الدراسيين </t>
  </si>
  <si>
    <t xml:space="preserve">عدد الطلاب المعتمد في مجلس الكلية لشعبة المشروع </t>
  </si>
  <si>
    <t xml:space="preserve">جدول تفصيلي بمستحقات أعضاء هيئة التدريس </t>
  </si>
  <si>
    <t>م</t>
  </si>
  <si>
    <t>الرقم الوظيفي</t>
  </si>
  <si>
    <t xml:space="preserve">الاسم </t>
  </si>
  <si>
    <t>المادة</t>
  </si>
  <si>
    <t xml:space="preserve">الشعبة </t>
  </si>
  <si>
    <t>الرقم المرجعي للشعبة</t>
  </si>
  <si>
    <t xml:space="preserve">عدد الطلاب  </t>
  </si>
  <si>
    <t xml:space="preserve">مكافئة الشعبة </t>
  </si>
  <si>
    <t xml:space="preserve">المكافئة المستحقه للشعبة </t>
  </si>
  <si>
    <t>الفرق</t>
  </si>
  <si>
    <t xml:space="preserve">ملاحظات </t>
  </si>
  <si>
    <t xml:space="preserve"> الإجمالي </t>
  </si>
  <si>
    <t xml:space="preserve">مطلوب للمتعاونبن من خارج الجامعة  إرفاق موافقة نائب رئيس الجامعة للدراسات العليا والبحث العلمي وشهادة الأيبان المعتمدة من البنك </t>
  </si>
  <si>
    <t>إجمالي الاستحقاق</t>
  </si>
  <si>
    <t>مدير البرنامج</t>
  </si>
  <si>
    <t xml:space="preserve"> عميد الكلية/ المعهد </t>
  </si>
  <si>
    <t>التاريخ</t>
  </si>
  <si>
    <t xml:space="preserve">التوقيع </t>
  </si>
  <si>
    <t xml:space="preserve">سعادة المشرف العام على الادارة العامة للموارد الذاتية	                                                                                                                                                                             </t>
  </si>
  <si>
    <t>حفظه الله</t>
  </si>
  <si>
    <t>سعادة عميد  ...................................................................</t>
  </si>
  <si>
    <t>السلام عليكم ورحمة الله وبركاته
نأمل من سعادتكم التكرم بتعميد من يلزم بــ:</t>
  </si>
  <si>
    <t>البيانات المسجلة في الجداول الموضحة أعلاه متوافقة مع قرار مجلس الجامعة رقم (5) المتخذ في الاجتماع الخامس عشر للعام الجامعي 1446هـ ، نامل إكمال اللازم وصرف المستحقات المشار إليها أعلاه.</t>
  </si>
  <si>
    <t>البيانات المسجلة في الجداول الموضحة أعلاه لا تتوافق مع ما هو مقرر ومعتمد لدينا نأمل التكرم بإكمال اللازم.</t>
  </si>
  <si>
    <t>عميد الدراسات العليا</t>
  </si>
  <si>
    <t>أ. د. فاطمة بنت عمر كامل</t>
  </si>
  <si>
    <t>القرار الإداري</t>
  </si>
  <si>
    <t xml:space="preserve">إن المشرف العام على الإدارة العامة للموارد الذاتية 
-	بناء ً على الصلاحيات المخولة له
-	وبعد الاطلاع على نظام الجامعات
-	وإشارة الى اعتماد ومصادقة عميد الدراسات العليا البيانات المسجلة في الجداول الموضحة أعلاه.
</t>
  </si>
  <si>
    <t>يقرر مايلي :</t>
  </si>
  <si>
    <t>يصرف لسعادة: (الأستاذ الدكتور / الدكتور) / ............................................................................. وآخرون وإجمالي عددهم (...........) الموضحة أسمائهم أعلاه وذلك مقابل مكافأة التدريس للبرنامج والفترة الموضحة أعلاه من مخصص البرنامج .</t>
  </si>
  <si>
    <t>المشرف العام
على الإدارة العامة للموارد الذاتية
  د. حسام بن إبراهيم إسماعيل كتبي</t>
  </si>
  <si>
    <t xml:space="preserve">المكافئة المستحقه  </t>
  </si>
  <si>
    <t>ملاحظات</t>
  </si>
  <si>
    <t>* الرجاء دمج مخصصات الفرد في خلية واحدة *</t>
  </si>
  <si>
    <t>مسؤول المالية بالمعهد/الكلية</t>
  </si>
  <si>
    <t xml:space="preserve">عدد الساعات التدريسية  </t>
  </si>
  <si>
    <t xml:space="preserve">الساعات التدريسية </t>
  </si>
  <si>
    <t>نموذج طلب صرف 
مكافأة أعضاء هيئة التدريس 
برامج الدراسات العليا مدفوعة التكاليف مقدم داخل مقر الجامعة
للفصل الدراسي الثاني   _______/______ هــ</t>
  </si>
  <si>
    <t>مسير طلب صرف 
مكافأة أعضاء هيئة التدريس 
برامج الدراسات العليا مدفوعة التكاليف مقدم داخل مقر الجامعة
للفصل الدراسي الثاني   _______/______ هــ</t>
  </si>
  <si>
    <t>الدفعة</t>
  </si>
  <si>
    <t>الاسم  الرباعي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</si>
</sst>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SAR]\ #,##0"/>
    <numFmt numFmtId="165" formatCode="[$SAR]\ #,##0.00"/>
  </numFmts>
  <fonts count="18" x14ac:knownFonts="1">
    <font>
      <sz val="11"/>
      <color theme="1"/>
      <name val="Aptos Narrow"/>
      <family val="2"/>
      <scheme val="minor"/>
    </font>
    <font>
      <sz val="11"/>
      <color theme="1"/>
      <name val="Calibri"/>
      <family val="2"/>
    </font>
    <font>
      <b/>
      <sz val="11"/>
      <color theme="1"/>
      <name val="Calibri"/>
      <family val="2"/>
    </font>
    <font>
      <b/>
      <sz val="12"/>
      <color theme="1"/>
      <name val="Calibri"/>
      <family val="2"/>
    </font>
    <font>
      <b/>
      <sz val="10"/>
      <color theme="1"/>
      <name val="Calibri"/>
      <family val="2"/>
    </font>
    <font>
      <sz val="10"/>
      <color theme="1"/>
      <name val="Calibri"/>
      <family val="2"/>
    </font>
    <font>
      <b/>
      <sz val="9"/>
      <color theme="1"/>
      <name val="Calibri"/>
      <family val="2"/>
    </font>
    <font>
      <b/>
      <sz val="8"/>
      <color theme="1"/>
      <name val="Calibri"/>
      <family val="2"/>
    </font>
    <font>
      <b/>
      <u/>
      <sz val="8"/>
      <color theme="1"/>
      <name val="Calibri"/>
      <family val="2"/>
    </font>
    <font>
      <sz val="8"/>
      <color theme="1"/>
      <name val="Calibri"/>
      <family val="2"/>
    </font>
    <font>
      <b/>
      <sz val="10"/>
      <color rgb="FF000000"/>
      <name val="Calibri"/>
      <family val="2"/>
    </font>
    <font>
      <sz val="12"/>
      <color theme="1"/>
      <name val="Calibri"/>
      <family val="2"/>
    </font>
    <font>
      <sz val="22"/>
      <color theme="1"/>
      <name val="Calibri"/>
      <family val="2"/>
    </font>
    <font>
      <sz val="16"/>
      <color theme="1"/>
      <name val="Calibri"/>
      <family val="2"/>
    </font>
    <font>
      <b/>
      <sz val="9"/>
      <color indexed="81"/>
      <name val="Tahoma"/>
      <family val="2"/>
    </font>
    <font>
      <sz val="9"/>
      <color indexed="81"/>
      <name val="Tahoma"/>
      <family val="2"/>
    </font>
    <font>
      <sz val="9"/>
      <color theme="1"/>
      <name val="Calibri"/>
      <family val="2"/>
    </font>
    <font>
      <b/>
      <sz val="14"/>
      <color theme="1"/>
      <name val="Calibri"/>
      <family val="2"/>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24">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pplyProtection="1">
      <alignment horizontal="center" vertical="center" wrapText="1"/>
      <protection locked="0"/>
    </xf>
    <xf numFmtId="0" fontId="2" fillId="0" borderId="0" xfId="0" applyFont="1" applyAlignment="1" applyProtection="1">
      <alignment horizontal="left"/>
      <protection locked="0"/>
    </xf>
    <xf numFmtId="0" fontId="4" fillId="0" borderId="0" xfId="0" applyFont="1" applyAlignment="1" applyProtection="1">
      <alignment horizontal="right"/>
      <protection locked="0"/>
    </xf>
    <xf numFmtId="0" fontId="4" fillId="0" borderId="0" xfId="0" applyFont="1"/>
    <xf numFmtId="0" fontId="2" fillId="2" borderId="2" xfId="0" applyFont="1" applyFill="1" applyBorder="1"/>
    <xf numFmtId="0" fontId="2" fillId="0" borderId="0" xfId="0" applyFont="1" applyAlignment="1">
      <alignment horizontal="right"/>
    </xf>
    <xf numFmtId="0" fontId="2" fillId="3" borderId="0" xfId="0" applyFont="1" applyFill="1" applyAlignment="1">
      <alignment horizontal="center"/>
    </xf>
    <xf numFmtId="0" fontId="2" fillId="0" borderId="0" xfId="0" applyFont="1"/>
    <xf numFmtId="0" fontId="2" fillId="0" borderId="0" xfId="0" applyFont="1" applyAlignment="1">
      <alignment horizontal="center"/>
    </xf>
    <xf numFmtId="0" fontId="1" fillId="0" borderId="0" xfId="0" applyFont="1" applyAlignment="1">
      <alignment horizontal="right"/>
    </xf>
    <xf numFmtId="0" fontId="4" fillId="0" borderId="0" xfId="0" applyFont="1" applyAlignment="1">
      <alignment horizontal="right"/>
    </xf>
    <xf numFmtId="0" fontId="4" fillId="0" borderId="0" xfId="0" applyFont="1" applyAlignment="1">
      <alignment horizontal="center"/>
    </xf>
    <xf numFmtId="0" fontId="1" fillId="0" borderId="0" xfId="0" applyFont="1" applyAlignment="1">
      <alignment horizontal="center"/>
    </xf>
    <xf numFmtId="0" fontId="4" fillId="0" borderId="3" xfId="0" applyFont="1" applyBorder="1" applyAlignment="1" applyProtection="1">
      <alignment horizontal="center" vertical="center"/>
      <protection locked="0"/>
    </xf>
    <xf numFmtId="0" fontId="6" fillId="0" borderId="0" xfId="0" applyFont="1" applyAlignment="1">
      <alignment horizontal="right"/>
    </xf>
    <xf numFmtId="0" fontId="2" fillId="2" borderId="3" xfId="0" applyFont="1" applyFill="1" applyBorder="1"/>
    <xf numFmtId="165" fontId="2" fillId="0" borderId="0" xfId="0" applyNumberFormat="1" applyFont="1" applyAlignment="1">
      <alignment horizontal="center"/>
    </xf>
    <xf numFmtId="0" fontId="7" fillId="0" borderId="0" xfId="0" applyFont="1" applyAlignment="1">
      <alignment vertical="center" wrapText="1"/>
    </xf>
    <xf numFmtId="0" fontId="9" fillId="0" borderId="0" xfId="0" applyFont="1"/>
    <xf numFmtId="0" fontId="7" fillId="0" borderId="0" xfId="0" applyFont="1"/>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horizontal="center"/>
    </xf>
    <xf numFmtId="0" fontId="2" fillId="0" borderId="3" xfId="0" applyFont="1" applyBorder="1" applyAlignment="1" applyProtection="1">
      <alignment horizontal="center"/>
      <protection locked="0"/>
    </xf>
    <xf numFmtId="0" fontId="6" fillId="0" borderId="0" xfId="0" applyFont="1"/>
    <xf numFmtId="0" fontId="2" fillId="2" borderId="3" xfId="0" applyFont="1" applyFill="1" applyBorder="1" applyAlignment="1">
      <alignment horizontal="center"/>
    </xf>
    <xf numFmtId="0" fontId="2" fillId="2" borderId="3" xfId="0" applyFont="1" applyFill="1" applyBorder="1" applyAlignment="1">
      <alignment horizontal="center" vertical="center" wrapText="1"/>
    </xf>
    <xf numFmtId="0" fontId="1" fillId="0" borderId="3" xfId="0" applyFont="1" applyBorder="1" applyAlignment="1">
      <alignment horizontal="center"/>
    </xf>
    <xf numFmtId="0" fontId="1" fillId="0" borderId="3" xfId="0" applyFont="1" applyBorder="1" applyAlignment="1" applyProtection="1">
      <alignment horizontal="center" vertical="center"/>
      <protection locked="0"/>
    </xf>
    <xf numFmtId="49" fontId="1" fillId="0" borderId="3" xfId="0" applyNumberFormat="1" applyFont="1" applyBorder="1" applyAlignment="1" applyProtection="1">
      <alignment horizontal="right" vertical="center"/>
      <protection locked="0"/>
    </xf>
    <xf numFmtId="165" fontId="1" fillId="0" borderId="0" xfId="0" applyNumberFormat="1" applyFont="1"/>
    <xf numFmtId="0" fontId="2" fillId="2" borderId="5" xfId="0" applyFont="1" applyFill="1" applyBorder="1"/>
    <xf numFmtId="0" fontId="2" fillId="2" borderId="11" xfId="0" applyFont="1" applyFill="1" applyBorder="1"/>
    <xf numFmtId="0" fontId="1" fillId="0" borderId="0" xfId="0" applyFont="1" applyAlignment="1">
      <alignment vertical="center"/>
    </xf>
    <xf numFmtId="14" fontId="1" fillId="0" borderId="0" xfId="0" applyNumberFormat="1" applyFont="1" applyAlignment="1">
      <alignment vertical="center"/>
    </xf>
    <xf numFmtId="0" fontId="2" fillId="2" borderId="15" xfId="0" applyFont="1" applyFill="1" applyBorder="1"/>
    <xf numFmtId="0" fontId="1" fillId="0" borderId="0" xfId="0" applyFont="1" applyProtection="1">
      <protection hidden="1"/>
    </xf>
    <xf numFmtId="0" fontId="2" fillId="0" borderId="0" xfId="0" applyFont="1" applyAlignment="1" applyProtection="1">
      <alignment horizontal="left"/>
      <protection hidden="1"/>
    </xf>
    <xf numFmtId="0" fontId="4" fillId="0" borderId="0" xfId="0" applyFont="1" applyAlignment="1" applyProtection="1">
      <alignment horizontal="right"/>
      <protection hidden="1"/>
    </xf>
    <xf numFmtId="0" fontId="4" fillId="0" borderId="0" xfId="0" applyFont="1" applyProtection="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2" fillId="0" borderId="0" xfId="0" applyFont="1" applyAlignment="1" applyProtection="1">
      <alignment vertical="center" wrapText="1"/>
      <protection hidden="1"/>
    </xf>
    <xf numFmtId="0" fontId="1" fillId="0" borderId="0" xfId="0" applyFont="1" applyProtection="1">
      <protection hidden="1"/>
      <extLst>
        <ext xmlns:xfpb="http://schemas.microsoft.com/office/spreadsheetml/2022/featurepropertybag" uri="{C7286773-470A-42A8-94C5-96B5CB345126}">
          <xfpb:xfComplement i="0"/>
        </ext>
      </extLst>
    </xf>
    <xf numFmtId="0" fontId="1" fillId="2" borderId="3" xfId="0" applyFont="1" applyFill="1" applyBorder="1" applyProtection="1">
      <protection hidden="1"/>
    </xf>
    <xf numFmtId="0" fontId="1" fillId="6" borderId="0" xfId="0" applyFont="1" applyFill="1" applyProtection="1">
      <protection hidden="1"/>
    </xf>
    <xf numFmtId="0" fontId="2" fillId="0" borderId="0" xfId="0" applyFont="1" applyAlignment="1">
      <alignment horizontal="left"/>
    </xf>
    <xf numFmtId="0" fontId="3" fillId="0" borderId="0" xfId="0" applyFont="1" applyAlignment="1" applyProtection="1">
      <alignment vertical="center" wrapText="1"/>
      <protection locked="0"/>
    </xf>
    <xf numFmtId="0" fontId="2" fillId="0" borderId="0" xfId="0" applyFont="1" applyAlignment="1" applyProtection="1">
      <alignment vertical="center"/>
      <protection locked="0"/>
    </xf>
    <xf numFmtId="164" fontId="2" fillId="0" borderId="0" xfId="0" applyNumberFormat="1" applyFont="1"/>
    <xf numFmtId="0" fontId="2" fillId="2" borderId="3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0" borderId="0" xfId="0" applyFont="1" applyAlignment="1" applyProtection="1">
      <alignment horizontal="center" vertical="center"/>
      <protection locked="0"/>
    </xf>
    <xf numFmtId="165" fontId="1" fillId="0" borderId="0" xfId="0" applyNumberFormat="1" applyFont="1" applyAlignment="1" applyProtection="1">
      <alignment horizontal="center" vertical="center"/>
      <protection locked="0"/>
    </xf>
    <xf numFmtId="165" fontId="5" fillId="0" borderId="0" xfId="0" applyNumberFormat="1" applyFont="1" applyAlignment="1">
      <alignment wrapText="1"/>
    </xf>
    <xf numFmtId="49" fontId="1" fillId="0" borderId="0" xfId="0" applyNumberFormat="1" applyFont="1"/>
    <xf numFmtId="14" fontId="1" fillId="0" borderId="0" xfId="0" applyNumberFormat="1" applyFont="1"/>
    <xf numFmtId="0" fontId="16" fillId="0" borderId="0" xfId="0" applyFont="1" applyAlignment="1">
      <alignment wrapText="1"/>
    </xf>
    <xf numFmtId="0" fontId="1" fillId="0" borderId="0" xfId="0" applyFont="1" applyAlignment="1">
      <alignment horizontal="right" vertical="center"/>
    </xf>
    <xf numFmtId="14" fontId="1"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4" fontId="1" fillId="4" borderId="3" xfId="0" applyNumberFormat="1" applyFont="1" applyFill="1" applyBorder="1" applyProtection="1">
      <protection hidden="1"/>
    </xf>
    <xf numFmtId="0" fontId="2" fillId="0" borderId="3" xfId="0" applyFont="1" applyBorder="1"/>
    <xf numFmtId="164" fontId="5" fillId="2" borderId="1" xfId="0" applyNumberFormat="1" applyFont="1" applyFill="1" applyBorder="1"/>
    <xf numFmtId="9" fontId="4" fillId="4" borderId="2" xfId="0" applyNumberFormat="1" applyFont="1" applyFill="1" applyBorder="1" applyAlignment="1" applyProtection="1">
      <alignment horizontal="center"/>
      <protection hidden="1"/>
    </xf>
    <xf numFmtId="4" fontId="4" fillId="4" borderId="3" xfId="0" applyNumberFormat="1" applyFont="1" applyFill="1" applyBorder="1" applyAlignment="1" applyProtection="1">
      <alignment horizontal="center"/>
      <protection hidden="1"/>
    </xf>
    <xf numFmtId="0" fontId="2" fillId="4" borderId="18" xfId="0" applyFont="1" applyFill="1" applyBorder="1" applyAlignment="1" applyProtection="1">
      <alignment horizontal="center"/>
      <protection hidden="1"/>
    </xf>
    <xf numFmtId="0" fontId="2" fillId="4" borderId="17" xfId="0" applyFont="1" applyFill="1" applyBorder="1" applyAlignment="1" applyProtection="1">
      <alignment horizontal="center" vertical="center" wrapText="1"/>
      <protection hidden="1"/>
    </xf>
    <xf numFmtId="0" fontId="1" fillId="0" borderId="3" xfId="0" applyFont="1" applyBorder="1" applyAlignment="1" applyProtection="1">
      <alignment horizontal="center" vertical="center"/>
      <protection locked="0" hidden="1"/>
    </xf>
    <xf numFmtId="0" fontId="2" fillId="0" borderId="0" xfId="0" quotePrefix="1" applyFont="1" applyAlignment="1" applyProtection="1">
      <alignment vertical="center"/>
      <protection locked="0"/>
    </xf>
    <xf numFmtId="0" fontId="2" fillId="2" borderId="1" xfId="0" applyFont="1" applyFill="1" applyBorder="1" applyAlignment="1" applyProtection="1">
      <alignment horizontal="right"/>
      <protection hidden="1"/>
    </xf>
    <xf numFmtId="0" fontId="2" fillId="2" borderId="2" xfId="0" applyFont="1" applyFill="1" applyBorder="1" applyAlignment="1" applyProtection="1">
      <alignment horizontal="right"/>
      <protection hidden="1"/>
    </xf>
    <xf numFmtId="0" fontId="2" fillId="0" borderId="1" xfId="0" quotePrefix="1" applyFont="1" applyBorder="1" applyAlignment="1" applyProtection="1">
      <alignment horizontal="center" vertical="center"/>
      <protection hidden="1"/>
    </xf>
    <xf numFmtId="0" fontId="2" fillId="0" borderId="2" xfId="0" quotePrefix="1" applyFont="1" applyBorder="1" applyAlignment="1" applyProtection="1">
      <alignment horizontal="center" vertical="center"/>
      <protection hidden="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pplyProtection="1">
      <alignment horizontal="center" vertical="center" wrapText="1"/>
      <protection locked="0"/>
    </xf>
    <xf numFmtId="0" fontId="3" fillId="0" borderId="0" xfId="0" applyFont="1" applyAlignment="1">
      <alignment horizontal="right" vertical="center" wrapText="1"/>
    </xf>
    <xf numFmtId="0" fontId="2" fillId="2" borderId="1" xfId="0" applyFont="1" applyFill="1" applyBorder="1"/>
    <xf numFmtId="0" fontId="2" fillId="2" borderId="2" xfId="0" applyFont="1" applyFill="1" applyBorder="1"/>
    <xf numFmtId="0" fontId="2" fillId="0" borderId="3" xfId="0" applyFont="1" applyBorder="1" applyAlignment="1" applyProtection="1">
      <alignment horizontal="center" vertical="center"/>
      <protection locked="0"/>
    </xf>
    <xf numFmtId="0" fontId="4" fillId="2" borderId="1" xfId="0" applyFont="1" applyFill="1" applyBorder="1" applyAlignment="1">
      <alignment horizontal="right"/>
    </xf>
    <xf numFmtId="0" fontId="4" fillId="2" borderId="2" xfId="0" applyFont="1" applyFill="1" applyBorder="1" applyAlignment="1">
      <alignment horizontal="right"/>
    </xf>
    <xf numFmtId="4" fontId="17" fillId="4" borderId="8" xfId="0" applyNumberFormat="1" applyFont="1" applyFill="1" applyBorder="1" applyAlignment="1" applyProtection="1">
      <alignment horizontal="center" readingOrder="2"/>
      <protection hidden="1"/>
    </xf>
    <xf numFmtId="4" fontId="17" fillId="4" borderId="10" xfId="0" applyNumberFormat="1" applyFont="1" applyFill="1" applyBorder="1" applyAlignment="1" applyProtection="1">
      <alignment horizontal="center" readingOrder="2"/>
      <protection hidden="1"/>
    </xf>
    <xf numFmtId="4" fontId="17" fillId="4" borderId="22" xfId="0" applyNumberFormat="1" applyFont="1" applyFill="1" applyBorder="1" applyAlignment="1" applyProtection="1">
      <alignment horizontal="center" readingOrder="2"/>
      <protection hidden="1"/>
    </xf>
    <xf numFmtId="4" fontId="17" fillId="4" borderId="24" xfId="0" applyNumberFormat="1" applyFont="1" applyFill="1" applyBorder="1" applyAlignment="1" applyProtection="1">
      <alignment horizontal="center" readingOrder="2"/>
      <protection hidden="1"/>
    </xf>
    <xf numFmtId="0" fontId="4"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 fillId="2" borderId="1" xfId="0" applyFont="1" applyFill="1" applyBorder="1" applyAlignment="1">
      <alignment horizontal="right"/>
    </xf>
    <xf numFmtId="0" fontId="2" fillId="2" borderId="2" xfId="0" applyFont="1" applyFill="1" applyBorder="1" applyAlignment="1">
      <alignment horizontal="right"/>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4" fontId="2" fillId="4" borderId="1" xfId="0" applyNumberFormat="1" applyFont="1" applyFill="1" applyBorder="1" applyAlignment="1" applyProtection="1">
      <alignment horizontal="center"/>
      <protection hidden="1"/>
    </xf>
    <xf numFmtId="4" fontId="2" fillId="4" borderId="2" xfId="0" applyNumberFormat="1" applyFont="1" applyFill="1" applyBorder="1" applyAlignment="1" applyProtection="1">
      <alignment horizontal="center"/>
      <protection hidden="1"/>
    </xf>
    <xf numFmtId="0" fontId="2" fillId="2" borderId="3" xfId="0" applyFont="1" applyFill="1" applyBorder="1" applyAlignment="1">
      <alignment horizontal="right"/>
    </xf>
    <xf numFmtId="0" fontId="2" fillId="2" borderId="3" xfId="0" applyFont="1" applyFill="1" applyBorder="1"/>
    <xf numFmtId="4" fontId="2" fillId="0" borderId="4" xfId="0" applyNumberFormat="1" applyFont="1" applyBorder="1" applyAlignment="1" applyProtection="1">
      <alignment horizontal="center" vertical="center"/>
      <protection locked="0"/>
    </xf>
    <xf numFmtId="4" fontId="2" fillId="0" borderId="2" xfId="0" applyNumberFormat="1" applyFont="1" applyBorder="1" applyAlignment="1" applyProtection="1">
      <alignment horizontal="center" vertical="center"/>
      <protection locked="0"/>
    </xf>
    <xf numFmtId="4" fontId="2" fillId="0" borderId="1" xfId="0" applyNumberFormat="1" applyFont="1" applyBorder="1" applyAlignment="1" applyProtection="1">
      <alignment horizontal="center" vertical="center"/>
      <protection locked="0"/>
    </xf>
    <xf numFmtId="0" fontId="7" fillId="5" borderId="8" xfId="0" applyFont="1" applyFill="1" applyBorder="1" applyAlignment="1">
      <alignment horizontal="right" vertical="top" wrapText="1"/>
    </xf>
    <xf numFmtId="0" fontId="7" fillId="5" borderId="9" xfId="0" applyFont="1" applyFill="1" applyBorder="1" applyAlignment="1">
      <alignment horizontal="right" vertical="top" wrapText="1"/>
    </xf>
    <xf numFmtId="0" fontId="7" fillId="5" borderId="10" xfId="0" applyFont="1" applyFill="1" applyBorder="1" applyAlignment="1">
      <alignment horizontal="right" vertical="top" wrapText="1"/>
    </xf>
    <xf numFmtId="0" fontId="7" fillId="5" borderId="13" xfId="0" applyFont="1" applyFill="1" applyBorder="1" applyAlignment="1">
      <alignment horizontal="right" vertical="top" wrapText="1"/>
    </xf>
    <xf numFmtId="0" fontId="7" fillId="5" borderId="0" xfId="0" applyFont="1" applyFill="1" applyAlignment="1">
      <alignment horizontal="right" vertical="top" wrapText="1"/>
    </xf>
    <xf numFmtId="0" fontId="7" fillId="5" borderId="14" xfId="0" applyFont="1" applyFill="1" applyBorder="1" applyAlignment="1">
      <alignment horizontal="right" vertical="top" wrapText="1"/>
    </xf>
    <xf numFmtId="0" fontId="7" fillId="5" borderId="22" xfId="0" applyFont="1" applyFill="1" applyBorder="1" applyAlignment="1">
      <alignment horizontal="right" vertical="top" wrapText="1"/>
    </xf>
    <xf numFmtId="0" fontId="7" fillId="5" borderId="23" xfId="0" applyFont="1" applyFill="1" applyBorder="1" applyAlignment="1">
      <alignment horizontal="right" vertical="top" wrapText="1"/>
    </xf>
    <xf numFmtId="0" fontId="7" fillId="5" borderId="24" xfId="0" applyFont="1" applyFill="1" applyBorder="1" applyAlignment="1">
      <alignment horizontal="right" vertical="top" wrapText="1"/>
    </xf>
    <xf numFmtId="0" fontId="6" fillId="2" borderId="1" xfId="0" applyFont="1" applyFill="1" applyBorder="1"/>
    <xf numFmtId="0" fontId="6" fillId="2" borderId="2" xfId="0" applyFont="1" applyFill="1" applyBorder="1"/>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hidden="1"/>
    </xf>
    <xf numFmtId="0" fontId="2" fillId="4" borderId="20" xfId="0" applyFont="1" applyFill="1" applyBorder="1" applyAlignment="1" applyProtection="1">
      <alignment horizontal="center" vertical="center" wrapText="1"/>
      <protection hidden="1"/>
    </xf>
    <xf numFmtId="0" fontId="2" fillId="4" borderId="21" xfId="0" applyFont="1" applyFill="1" applyBorder="1" applyAlignment="1" applyProtection="1">
      <alignment horizontal="center" vertical="center" wrapText="1"/>
      <protection hidden="1"/>
    </xf>
    <xf numFmtId="0" fontId="4" fillId="2" borderId="4" xfId="0" applyFont="1" applyFill="1" applyBorder="1" applyAlignment="1">
      <alignment horizontal="right"/>
    </xf>
    <xf numFmtId="4" fontId="2" fillId="4" borderId="1" xfId="0" applyNumberFormat="1" applyFont="1" applyFill="1" applyBorder="1" applyAlignment="1" applyProtection="1">
      <alignment horizontal="center" vertical="center"/>
      <protection hidden="1"/>
    </xf>
    <xf numFmtId="4" fontId="2" fillId="4" borderId="4" xfId="0" applyNumberFormat="1" applyFont="1" applyFill="1" applyBorder="1" applyAlignment="1" applyProtection="1">
      <alignment horizontal="center" vertical="center"/>
      <protection hidden="1"/>
    </xf>
    <xf numFmtId="4" fontId="2" fillId="4" borderId="2" xfId="0" applyNumberFormat="1" applyFont="1" applyFill="1" applyBorder="1" applyAlignment="1" applyProtection="1">
      <alignment horizontal="center" vertical="center"/>
      <protection hidden="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3" borderId="6"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2" fillId="2" borderId="7" xfId="0" applyFont="1" applyFill="1" applyBorder="1" applyAlignment="1">
      <alignment horizontal="center"/>
    </xf>
    <xf numFmtId="0" fontId="2" fillId="2" borderId="12" xfId="0" applyFont="1" applyFill="1" applyBorder="1" applyAlignment="1">
      <alignment horizontal="center"/>
    </xf>
    <xf numFmtId="0" fontId="4" fillId="0" borderId="1" xfId="0" applyFont="1" applyBorder="1" applyAlignment="1" applyProtection="1">
      <alignment horizontal="right"/>
      <protection locked="0"/>
    </xf>
    <xf numFmtId="0" fontId="4" fillId="0" borderId="2" xfId="0" applyFont="1" applyBorder="1" applyAlignment="1" applyProtection="1">
      <alignment horizontal="right"/>
      <protection locked="0"/>
    </xf>
    <xf numFmtId="4" fontId="1" fillId="4" borderId="3" xfId="0" applyNumberFormat="1" applyFont="1" applyFill="1" applyBorder="1" applyAlignment="1" applyProtection="1">
      <alignment horizontal="right"/>
      <protection hidden="1"/>
    </xf>
    <xf numFmtId="0" fontId="10" fillId="0" borderId="1" xfId="0" applyFont="1" applyBorder="1" applyAlignment="1" applyProtection="1">
      <alignment horizontal="right"/>
      <protection locked="0"/>
    </xf>
    <xf numFmtId="0" fontId="10" fillId="0" borderId="2" xfId="0" applyFont="1" applyBorder="1" applyAlignment="1" applyProtection="1">
      <alignment horizontal="right"/>
      <protection locked="0"/>
    </xf>
    <xf numFmtId="0" fontId="4" fillId="0" borderId="3" xfId="0" applyFont="1" applyBorder="1" applyAlignment="1" applyProtection="1">
      <alignment horizontal="right"/>
      <protection locked="0"/>
    </xf>
    <xf numFmtId="0" fontId="2" fillId="2" borderId="3" xfId="0" applyFont="1" applyFill="1" applyBorder="1" applyAlignment="1">
      <alignment horizontal="center"/>
    </xf>
    <xf numFmtId="0" fontId="2" fillId="2" borderId="3" xfId="0" applyFont="1" applyFill="1" applyBorder="1" applyAlignment="1">
      <alignment horizontal="center" vertical="center" wrapText="1"/>
    </xf>
    <xf numFmtId="0" fontId="4" fillId="0" borderId="1"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10" fillId="0" borderId="3" xfId="0" applyFont="1" applyBorder="1" applyAlignment="1" applyProtection="1">
      <alignment horizontal="right"/>
      <protection locked="0"/>
    </xf>
    <xf numFmtId="4" fontId="1" fillId="4" borderId="43" xfId="0" applyNumberFormat="1" applyFont="1" applyFill="1" applyBorder="1" applyAlignment="1" applyProtection="1">
      <alignment horizontal="right"/>
      <protection hidden="1"/>
    </xf>
    <xf numFmtId="0" fontId="2" fillId="2" borderId="1"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center"/>
    </xf>
    <xf numFmtId="0" fontId="1" fillId="0" borderId="3" xfId="0" applyFont="1" applyBorder="1" applyAlignment="1" applyProtection="1">
      <alignment horizontal="right"/>
      <protection locked="0"/>
    </xf>
    <xf numFmtId="0" fontId="1" fillId="0" borderId="3"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2" fillId="2" borderId="11" xfId="0" applyFont="1" applyFill="1" applyBorder="1" applyAlignment="1">
      <alignment horizontal="center"/>
    </xf>
    <xf numFmtId="0" fontId="1" fillId="0" borderId="3" xfId="0" applyFont="1" applyBorder="1" applyAlignment="1" applyProtection="1">
      <alignment horizontal="right" vertical="center"/>
      <protection locked="0"/>
    </xf>
    <xf numFmtId="0" fontId="1" fillId="0" borderId="20" xfId="0" applyFont="1" applyBorder="1" applyAlignment="1" applyProtection="1">
      <alignment horizontal="right" vertical="center"/>
      <protection locked="0"/>
    </xf>
    <xf numFmtId="14" fontId="1" fillId="0" borderId="3" xfId="0" applyNumberFormat="1" applyFont="1" applyBorder="1" applyAlignment="1" applyProtection="1">
      <alignment horizontal="right"/>
      <protection locked="0"/>
    </xf>
    <xf numFmtId="14" fontId="1" fillId="0" borderId="3" xfId="0" applyNumberFormat="1" applyFont="1" applyBorder="1" applyAlignment="1" applyProtection="1">
      <alignment horizontal="center" vertical="center"/>
      <protection locked="0"/>
    </xf>
    <xf numFmtId="14" fontId="1" fillId="0" borderId="20" xfId="0" applyNumberFormat="1" applyFont="1" applyBorder="1" applyAlignment="1" applyProtection="1">
      <alignment horizontal="center" vertical="center"/>
      <protection locked="0"/>
    </xf>
    <xf numFmtId="165" fontId="5" fillId="2" borderId="2" xfId="0" applyNumberFormat="1" applyFont="1" applyFill="1" applyBorder="1" applyAlignment="1">
      <alignment horizontal="right" wrapText="1"/>
    </xf>
    <xf numFmtId="165" fontId="5" fillId="2" borderId="3" xfId="0" applyNumberFormat="1" applyFont="1" applyFill="1" applyBorder="1" applyAlignment="1">
      <alignment horizontal="right" wrapText="1"/>
    </xf>
    <xf numFmtId="0" fontId="17" fillId="2" borderId="1" xfId="0" applyFont="1" applyFill="1" applyBorder="1" applyAlignment="1">
      <alignment horizontal="center"/>
    </xf>
    <xf numFmtId="0" fontId="17" fillId="2" borderId="4" xfId="0" applyFont="1" applyFill="1" applyBorder="1" applyAlignment="1">
      <alignment horizontal="center"/>
    </xf>
    <xf numFmtId="0" fontId="2" fillId="2" borderId="6" xfId="0" applyFont="1" applyFill="1" applyBorder="1" applyAlignment="1">
      <alignment horizontal="center"/>
    </xf>
    <xf numFmtId="0" fontId="2" fillId="2" borderId="26" xfId="0" applyFont="1" applyFill="1" applyBorder="1" applyAlignment="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19" xfId="0" applyFont="1" applyFill="1" applyBorder="1" applyAlignment="1">
      <alignment horizontal="center"/>
    </xf>
    <xf numFmtId="0" fontId="2" fillId="2" borderId="5" xfId="0" applyFont="1" applyFill="1" applyBorder="1" applyAlignment="1">
      <alignment horizontal="center"/>
    </xf>
    <xf numFmtId="0" fontId="2" fillId="0" borderId="0" xfId="0" applyFont="1" applyAlignment="1" applyProtection="1">
      <alignment horizontal="right" vertical="center" wrapText="1"/>
      <protection hidden="1"/>
    </xf>
    <xf numFmtId="0" fontId="2" fillId="0" borderId="0" xfId="0" applyFont="1" applyAlignment="1" applyProtection="1">
      <alignment horizontal="center" vertical="center" wrapText="1"/>
      <protection hidden="1"/>
    </xf>
    <xf numFmtId="0" fontId="1" fillId="0" borderId="0" xfId="0" applyFont="1" applyAlignment="1" applyProtection="1">
      <alignment horizontal="right" vertical="top" wrapText="1"/>
      <protection hidden="1"/>
    </xf>
    <xf numFmtId="0" fontId="1" fillId="0" borderId="0" xfId="0" applyFont="1" applyAlignment="1" applyProtection="1">
      <alignment horizontal="right"/>
      <protection hidden="1"/>
    </xf>
    <xf numFmtId="0" fontId="1" fillId="0" borderId="29" xfId="0" applyFont="1" applyBorder="1" applyAlignment="1" applyProtection="1">
      <alignment horizontal="right"/>
      <protection locked="0"/>
    </xf>
    <xf numFmtId="0" fontId="1" fillId="0" borderId="29"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2" fillId="2" borderId="15" xfId="0" applyFont="1" applyFill="1" applyBorder="1" applyAlignment="1">
      <alignment horizontal="center"/>
    </xf>
    <xf numFmtId="0" fontId="2" fillId="2" borderId="29" xfId="0" applyFont="1" applyFill="1" applyBorder="1" applyAlignment="1">
      <alignment horizontal="center"/>
    </xf>
    <xf numFmtId="0" fontId="1" fillId="0" borderId="29"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0" xfId="0" applyFont="1" applyAlignment="1" applyProtection="1">
      <alignment horizontal="center"/>
      <protection hidden="1"/>
    </xf>
    <xf numFmtId="0" fontId="3" fillId="0" borderId="0" xfId="0" applyFont="1" applyAlignment="1" applyProtection="1">
      <alignment horizontal="center" vertical="center" wrapText="1"/>
      <protection locked="0" hidden="1"/>
    </xf>
    <xf numFmtId="0" fontId="11" fillId="0" borderId="0" xfId="0" applyFont="1" applyAlignment="1" applyProtection="1">
      <alignment horizontal="right" vertical="top" wrapText="1"/>
      <protection hidden="1"/>
    </xf>
    <xf numFmtId="0" fontId="13" fillId="0" borderId="0" xfId="0" applyFont="1" applyAlignment="1" applyProtection="1">
      <alignment horizontal="center"/>
      <protection hidden="1"/>
    </xf>
    <xf numFmtId="0" fontId="1" fillId="0" borderId="0" xfId="0" applyFont="1" applyAlignment="1" applyProtection="1">
      <alignment horizontal="right" vertical="top" wrapText="1"/>
      <protection locked="0" hidden="1"/>
    </xf>
    <xf numFmtId="0" fontId="1" fillId="0" borderId="0" xfId="0" applyFont="1" applyAlignment="1" applyProtection="1">
      <alignment horizontal="center" wrapText="1"/>
      <protection hidden="1"/>
    </xf>
    <xf numFmtId="0" fontId="3" fillId="2" borderId="3" xfId="0" applyFont="1" applyFill="1" applyBorder="1" applyAlignment="1" applyProtection="1">
      <alignment horizontal="center"/>
      <protection hidden="1"/>
    </xf>
    <xf numFmtId="0" fontId="2" fillId="0" borderId="3" xfId="0" applyFont="1" applyBorder="1" applyAlignment="1" applyProtection="1">
      <alignment horizontal="center"/>
      <protection locked="0"/>
    </xf>
    <xf numFmtId="16" fontId="1" fillId="0" borderId="3" xfId="0" applyNumberFormat="1" applyFont="1" applyBorder="1" applyAlignment="1" applyProtection="1">
      <alignment horizontal="right"/>
      <protection locked="0"/>
    </xf>
    <xf numFmtId="0" fontId="12" fillId="0" borderId="0" xfId="0" applyFont="1" applyAlignment="1" applyProtection="1">
      <alignment horizontal="center"/>
      <protection hidden="1"/>
    </xf>
    <xf numFmtId="0" fontId="1" fillId="0" borderId="1" xfId="0" applyFont="1" applyBorder="1" applyAlignment="1" applyProtection="1">
      <alignment horizontal="right" vertical="center"/>
      <protection locked="0" hidden="1"/>
    </xf>
    <xf numFmtId="0" fontId="1" fillId="0" borderId="4" xfId="0" applyFont="1" applyBorder="1" applyAlignment="1" applyProtection="1">
      <alignment horizontal="right" vertical="center"/>
      <protection locked="0" hidden="1"/>
    </xf>
    <xf numFmtId="0" fontId="1" fillId="0" borderId="2" xfId="0" applyFont="1" applyBorder="1" applyAlignment="1" applyProtection="1">
      <alignment horizontal="right" vertical="center"/>
      <protection locked="0" hidden="1"/>
    </xf>
    <xf numFmtId="4" fontId="1" fillId="0" borderId="1" xfId="0" applyNumberFormat="1" applyFont="1" applyBorder="1" applyAlignment="1" applyProtection="1">
      <alignment horizontal="center" vertical="center"/>
      <protection locked="0" hidden="1"/>
    </xf>
    <xf numFmtId="4" fontId="1" fillId="0" borderId="2" xfId="0" applyNumberFormat="1" applyFont="1" applyBorder="1" applyAlignment="1" applyProtection="1">
      <alignment horizontal="center" vertical="center"/>
      <protection locked="0" hidden="1"/>
    </xf>
    <xf numFmtId="0" fontId="1" fillId="0" borderId="1" xfId="0" applyFont="1" applyBorder="1" applyAlignment="1" applyProtection="1">
      <alignment horizontal="right"/>
      <protection locked="0" hidden="1"/>
    </xf>
    <xf numFmtId="0" fontId="1" fillId="0" borderId="4" xfId="0" applyFont="1" applyBorder="1" applyAlignment="1" applyProtection="1">
      <alignment horizontal="right"/>
      <protection locked="0" hidden="1"/>
    </xf>
    <xf numFmtId="0" fontId="1" fillId="0" borderId="38" xfId="0" applyFont="1" applyBorder="1" applyAlignment="1" applyProtection="1">
      <alignment horizontal="right"/>
      <protection locked="0" hidden="1"/>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32" xfId="0" applyFont="1" applyFill="1" applyBorder="1" applyAlignment="1">
      <alignment horizont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4" xfId="0" applyFont="1" applyFill="1" applyBorder="1" applyAlignment="1">
      <alignment horizontal="center"/>
    </xf>
    <xf numFmtId="0" fontId="2" fillId="2" borderId="35" xfId="0" applyFont="1" applyFill="1" applyBorder="1" applyAlignment="1">
      <alignment horizontal="center"/>
    </xf>
    <xf numFmtId="0" fontId="2" fillId="2" borderId="37" xfId="0" applyFont="1" applyFill="1" applyBorder="1" applyAlignment="1">
      <alignment horizontal="center"/>
    </xf>
    <xf numFmtId="14" fontId="1" fillId="0" borderId="1" xfId="0" applyNumberFormat="1" applyFont="1" applyBorder="1" applyAlignment="1" applyProtection="1">
      <alignment horizontal="right" vertical="center"/>
      <protection locked="0"/>
    </xf>
    <xf numFmtId="14" fontId="1" fillId="0" borderId="4" xfId="0" applyNumberFormat="1" applyFont="1" applyBorder="1" applyAlignment="1" applyProtection="1">
      <alignment horizontal="right" vertical="center"/>
      <protection locked="0"/>
    </xf>
    <xf numFmtId="14" fontId="1" fillId="0" borderId="2" xfId="0" applyNumberFormat="1" applyFont="1" applyBorder="1" applyAlignment="1" applyProtection="1">
      <alignment horizontal="right" vertical="center"/>
      <protection locked="0"/>
    </xf>
    <xf numFmtId="0" fontId="2" fillId="2" borderId="39" xfId="0" applyFont="1" applyFill="1" applyBorder="1" applyAlignment="1">
      <alignment horizontal="center"/>
    </xf>
    <xf numFmtId="0" fontId="2" fillId="2" borderId="40" xfId="0" applyFont="1" applyFill="1" applyBorder="1" applyAlignment="1">
      <alignment horizontal="center"/>
    </xf>
    <xf numFmtId="4" fontId="17" fillId="2" borderId="30" xfId="0" applyNumberFormat="1" applyFont="1" applyFill="1" applyBorder="1" applyAlignment="1" applyProtection="1">
      <alignment horizontal="center"/>
      <protection hidden="1"/>
    </xf>
    <xf numFmtId="4" fontId="17" fillId="2" borderId="32" xfId="0" applyNumberFormat="1" applyFont="1" applyFill="1" applyBorder="1" applyAlignment="1" applyProtection="1">
      <alignment horizontal="center"/>
      <protection hidden="1"/>
    </xf>
    <xf numFmtId="164" fontId="5" fillId="2" borderId="40" xfId="0" applyNumberFormat="1" applyFont="1" applyFill="1" applyBorder="1" applyAlignment="1">
      <alignment horizontal="center" vertical="center"/>
    </xf>
    <xf numFmtId="164" fontId="5" fillId="2" borderId="18" xfId="0" applyNumberFormat="1" applyFont="1" applyFill="1" applyBorder="1" applyAlignment="1">
      <alignment horizontal="center" vertical="center"/>
    </xf>
    <xf numFmtId="4" fontId="1" fillId="0" borderId="41" xfId="0" applyNumberFormat="1" applyFont="1" applyBorder="1" applyAlignment="1" applyProtection="1">
      <alignment horizontal="center" vertical="center"/>
      <protection locked="0" hidden="1"/>
    </xf>
    <xf numFmtId="4" fontId="1" fillId="0" borderId="42" xfId="0" applyNumberFormat="1" applyFont="1" applyBorder="1" applyAlignment="1" applyProtection="1">
      <alignment horizontal="center" vertical="center"/>
      <protection locked="0" hidden="1"/>
    </xf>
  </cellXfs>
  <cellStyles count="1">
    <cellStyle name="Normal" xfId="0" builtinId="0"/>
  </cellStyles>
  <dxfs count="23">
    <dxf>
      <font>
        <color rgb="FF9C0006"/>
      </font>
      <fill>
        <patternFill>
          <bgColor rgb="FFFFC7CE"/>
        </patternFill>
      </fill>
    </dxf>
    <dxf>
      <font>
        <color theme="9" tint="0.79998168889431442"/>
      </font>
    </dxf>
    <dxf>
      <font>
        <color theme="9" tint="0.79998168889431442"/>
      </font>
    </dxf>
    <dxf>
      <font>
        <color theme="0"/>
      </font>
    </dxf>
    <dxf>
      <font>
        <color rgb="FF9C0006"/>
      </font>
      <fill>
        <patternFill>
          <bgColor rgb="FFFFC7CE"/>
        </patternFill>
      </fill>
    </dxf>
    <dxf>
      <font>
        <color theme="2" tint="-9.9948118533890809E-2"/>
      </font>
    </dxf>
    <dxf>
      <font>
        <color theme="0"/>
      </font>
    </dxf>
    <dxf>
      <font>
        <color theme="0"/>
      </font>
    </dxf>
    <dxf>
      <font>
        <color theme="9" tint="0.79998168889431442"/>
      </font>
    </dxf>
    <dxf>
      <font>
        <color theme="9" tint="0.79998168889431442"/>
      </font>
    </dxf>
    <dxf>
      <font>
        <color rgb="FF9C0006"/>
      </font>
      <fill>
        <patternFill>
          <bgColor rgb="FFFFC7CE"/>
        </patternFill>
      </fill>
    </dxf>
    <dxf>
      <font>
        <color theme="9" tint="0.79998168889431442"/>
      </font>
    </dxf>
    <dxf>
      <font>
        <color rgb="FF9C0006"/>
      </font>
      <fill>
        <patternFill>
          <bgColor rgb="FFFFC7CE"/>
        </patternFill>
      </fill>
    </dxf>
    <dxf>
      <font>
        <color theme="9" tint="0.79998168889431442"/>
      </font>
    </dxf>
    <dxf>
      <font>
        <color theme="9" tint="0.79998168889431442"/>
      </font>
    </dxf>
    <dxf>
      <font>
        <color theme="9" tint="0.79998168889431442"/>
      </font>
    </dxf>
    <dxf>
      <fill>
        <patternFill>
          <bgColor theme="5" tint="0.59996337778862885"/>
        </patternFill>
      </fill>
    </dxf>
    <dxf>
      <font>
        <color rgb="FF9C0006"/>
      </font>
      <fill>
        <patternFill>
          <bgColor rgb="FFFFC7CE"/>
        </patternFill>
      </fill>
    </dxf>
    <dxf>
      <font>
        <color theme="9" tint="0.79998168889431442"/>
      </font>
    </dxf>
    <dxf>
      <font>
        <color theme="9" tint="0.79998168889431442"/>
      </font>
    </dxf>
    <dxf>
      <font>
        <color theme="2" tint="-9.9948118533890809E-2"/>
      </font>
    </dxf>
    <dxf>
      <font>
        <color rgb="FF9C0006"/>
      </font>
      <fill>
        <patternFill>
          <bgColor rgb="FFFFC7CE"/>
        </patternFill>
      </fill>
    </dxf>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128078</xdr:rowOff>
    </xdr:from>
    <xdr:to>
      <xdr:col>1</xdr:col>
      <xdr:colOff>161397</xdr:colOff>
      <xdr:row>3</xdr:row>
      <xdr:rowOff>230805</xdr:rowOff>
    </xdr:to>
    <xdr:pic>
      <xdr:nvPicPr>
        <xdr:cNvPr id="2" name="صورة 19">
          <a:extLst>
            <a:ext uri="{FF2B5EF4-FFF2-40B4-BE49-F238E27FC236}">
              <a16:creationId xmlns:a16="http://schemas.microsoft.com/office/drawing/2014/main" id="{4CDB123E-D909-48C2-A23D-173CBF0C9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9857703" y="128078"/>
          <a:ext cx="555097" cy="67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335189</xdr:colOff>
      <xdr:row>74</xdr:row>
      <xdr:rowOff>1</xdr:rowOff>
    </xdr:from>
    <xdr:to>
      <xdr:col>5</xdr:col>
      <xdr:colOff>232832</xdr:colOff>
      <xdr:row>77</xdr:row>
      <xdr:rowOff>174626</xdr:rowOff>
    </xdr:to>
    <xdr:sp macro="" textlink="">
      <xdr:nvSpPr>
        <xdr:cNvPr id="3" name="TextBox 2">
          <a:extLst>
            <a:ext uri="{FF2B5EF4-FFF2-40B4-BE49-F238E27FC236}">
              <a16:creationId xmlns:a16="http://schemas.microsoft.com/office/drawing/2014/main" id="{6889453E-F5F7-4FCE-B9BC-AFD26BFD2998}"/>
            </a:ext>
          </a:extLst>
        </xdr:cNvPr>
        <xdr:cNvSpPr txBox="1"/>
      </xdr:nvSpPr>
      <xdr:spPr>
        <a:xfrm>
          <a:off x="10767027193" y="13468351"/>
          <a:ext cx="2659893"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28348</xdr:colOff>
      <xdr:row>74</xdr:row>
      <xdr:rowOff>36934</xdr:rowOff>
    </xdr:from>
    <xdr:ext cx="615495" cy="748362"/>
    <xdr:pic>
      <xdr:nvPicPr>
        <xdr:cNvPr id="4" name="صورة 19">
          <a:extLst>
            <a:ext uri="{FF2B5EF4-FFF2-40B4-BE49-F238E27FC236}">
              <a16:creationId xmlns:a16="http://schemas.microsoft.com/office/drawing/2014/main" id="{4D23588F-211A-4295-BB2F-484C55BF0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9873732" y="13505284"/>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128078</xdr:rowOff>
    </xdr:from>
    <xdr:to>
      <xdr:col>1</xdr:col>
      <xdr:colOff>164572</xdr:colOff>
      <xdr:row>3</xdr:row>
      <xdr:rowOff>230805</xdr:rowOff>
    </xdr:to>
    <xdr:pic>
      <xdr:nvPicPr>
        <xdr:cNvPr id="2" name="صورة 19">
          <a:extLst>
            <a:ext uri="{FF2B5EF4-FFF2-40B4-BE49-F238E27FC236}">
              <a16:creationId xmlns:a16="http://schemas.microsoft.com/office/drawing/2014/main" id="{2F65AB76-B29E-4427-BE13-CD1B23AEE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9794203" y="128078"/>
          <a:ext cx="551922" cy="67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2CB7A-EA37-415F-85D6-962A25D244B8}">
  <sheetPr>
    <pageSetUpPr fitToPage="1"/>
  </sheetPr>
  <dimension ref="A1:N100"/>
  <sheetViews>
    <sheetView rightToLeft="1" tabSelected="1" view="pageLayout" zoomScaleNormal="100" zoomScaleSheetLayoutView="115" workbookViewId="0">
      <selection activeCell="C28" sqref="C28:D28"/>
    </sheetView>
  </sheetViews>
  <sheetFormatPr defaultColWidth="9.1796875" defaultRowHeight="14.5" x14ac:dyDescent="0.35"/>
  <cols>
    <col min="1" max="1" width="6.81640625" style="1" customWidth="1"/>
    <col min="2" max="2" width="13.1796875" style="1" customWidth="1"/>
    <col min="3" max="3" width="4.81640625" style="1" customWidth="1"/>
    <col min="4" max="4" width="12" style="1" customWidth="1"/>
    <col min="5" max="5" width="8.54296875" style="1" customWidth="1"/>
    <col min="6" max="6" width="6.81640625" style="1" customWidth="1"/>
    <col min="7" max="7" width="13" style="1" customWidth="1"/>
    <col min="8" max="8" width="10" style="1" customWidth="1"/>
    <col min="9" max="9" width="15" style="1" customWidth="1"/>
    <col min="10" max="10" width="14.7265625" style="1" customWidth="1"/>
    <col min="11" max="11" width="7.26953125" style="1" customWidth="1"/>
    <col min="12" max="12" width="11.26953125" style="1" customWidth="1"/>
    <col min="13" max="14" width="20.81640625" style="1" customWidth="1"/>
    <col min="15" max="16384" width="9.1796875" style="1"/>
  </cols>
  <sheetData>
    <row r="1" spans="1:14" ht="15" customHeight="1" x14ac:dyDescent="0.35">
      <c r="B1" s="79" t="s">
        <v>0</v>
      </c>
      <c r="C1" s="80"/>
      <c r="D1" s="80"/>
      <c r="E1" s="80"/>
      <c r="F1" s="80"/>
      <c r="G1" s="81" t="s">
        <v>72</v>
      </c>
      <c r="H1" s="81"/>
      <c r="I1" s="81"/>
      <c r="J1" s="81"/>
      <c r="K1" s="81"/>
    </row>
    <row r="2" spans="1:14" ht="15" customHeight="1" x14ac:dyDescent="0.35">
      <c r="B2" s="80"/>
      <c r="C2" s="80"/>
      <c r="D2" s="80"/>
      <c r="E2" s="80"/>
      <c r="F2" s="80"/>
      <c r="G2" s="81"/>
      <c r="H2" s="81"/>
      <c r="I2" s="81"/>
      <c r="J2" s="81"/>
      <c r="K2" s="81"/>
      <c r="M2" s="5" t="s">
        <v>1</v>
      </c>
      <c r="N2" s="6" t="s">
        <v>2</v>
      </c>
    </row>
    <row r="3" spans="1:14" ht="15" customHeight="1" x14ac:dyDescent="0.35">
      <c r="B3" s="80"/>
      <c r="C3" s="80"/>
      <c r="D3" s="80"/>
      <c r="E3" s="80"/>
      <c r="F3" s="80"/>
      <c r="G3" s="81"/>
      <c r="H3" s="81"/>
      <c r="I3" s="81"/>
      <c r="J3" s="81"/>
      <c r="K3" s="81"/>
      <c r="M3" s="5" t="s">
        <v>3</v>
      </c>
      <c r="N3" s="6" t="s">
        <v>4</v>
      </c>
    </row>
    <row r="4" spans="1:14" ht="21.75" customHeight="1" x14ac:dyDescent="0.35">
      <c r="B4" s="80"/>
      <c r="C4" s="80"/>
      <c r="D4" s="80"/>
      <c r="E4" s="80"/>
      <c r="F4" s="80"/>
      <c r="G4" s="81"/>
      <c r="H4" s="81"/>
      <c r="I4" s="81"/>
      <c r="J4" s="81"/>
      <c r="K4" s="81"/>
      <c r="M4" s="5" t="s">
        <v>5</v>
      </c>
      <c r="N4" s="6" t="s">
        <v>6</v>
      </c>
    </row>
    <row r="5" spans="1:14" ht="75" customHeight="1" x14ac:dyDescent="0.35">
      <c r="B5" s="82" t="s">
        <v>7</v>
      </c>
      <c r="C5" s="82"/>
      <c r="D5" s="82"/>
      <c r="E5" s="82"/>
      <c r="F5" s="82"/>
      <c r="G5" s="82"/>
      <c r="H5" s="82"/>
      <c r="I5" s="82"/>
      <c r="J5" s="82"/>
      <c r="K5" s="82"/>
      <c r="L5" s="82"/>
      <c r="M5" s="82"/>
      <c r="N5" s="7"/>
    </row>
    <row r="6" spans="1:14" x14ac:dyDescent="0.35">
      <c r="A6" s="83" t="s">
        <v>8</v>
      </c>
      <c r="B6" s="84"/>
      <c r="C6" s="85"/>
      <c r="D6" s="85"/>
      <c r="E6" s="85"/>
      <c r="F6" s="9" t="s">
        <v>9</v>
      </c>
      <c r="G6" s="75" t="s">
        <v>74</v>
      </c>
      <c r="H6" s="76"/>
      <c r="I6" s="77"/>
      <c r="J6" s="78"/>
      <c r="K6" s="10"/>
      <c r="L6" s="86" t="s">
        <v>11</v>
      </c>
      <c r="M6" s="87"/>
      <c r="N6" s="69">
        <v>0.35</v>
      </c>
    </row>
    <row r="7" spans="1:14" ht="3" customHeight="1" x14ac:dyDescent="0.35">
      <c r="A7" s="11"/>
      <c r="B7" s="11"/>
      <c r="C7" s="12"/>
      <c r="D7" s="12"/>
      <c r="E7" s="12"/>
      <c r="F7" s="9"/>
      <c r="G7" s="13"/>
      <c r="H7" s="14"/>
      <c r="I7" s="15"/>
      <c r="J7" s="16"/>
      <c r="L7" s="13"/>
      <c r="M7" s="14"/>
      <c r="N7" s="43"/>
    </row>
    <row r="8" spans="1:14" x14ac:dyDescent="0.35">
      <c r="A8" s="83" t="s">
        <v>12</v>
      </c>
      <c r="B8" s="84"/>
      <c r="C8" s="92"/>
      <c r="D8" s="93"/>
      <c r="E8" s="93"/>
      <c r="F8" s="18"/>
      <c r="G8" s="94" t="s">
        <v>13</v>
      </c>
      <c r="H8" s="95"/>
      <c r="I8" s="96"/>
      <c r="J8" s="97"/>
      <c r="K8" s="12"/>
      <c r="L8" s="86" t="s">
        <v>14</v>
      </c>
      <c r="M8" s="87"/>
      <c r="N8" s="70">
        <f>IFERROR(ROUNDDOWN(I10*N6,0),"")</f>
        <v>0</v>
      </c>
    </row>
    <row r="9" spans="1:14" ht="3" customHeight="1" x14ac:dyDescent="0.35">
      <c r="A9" s="11"/>
      <c r="B9" s="11"/>
      <c r="C9" s="12"/>
      <c r="D9" s="12"/>
      <c r="E9" s="12"/>
      <c r="F9" s="9"/>
      <c r="H9" s="7"/>
      <c r="I9" s="15">
        <v>20</v>
      </c>
      <c r="J9" s="16"/>
      <c r="N9" s="40"/>
    </row>
    <row r="10" spans="1:14" ht="15" customHeight="1" x14ac:dyDescent="0.35">
      <c r="A10" s="83" t="s">
        <v>15</v>
      </c>
      <c r="B10" s="84"/>
      <c r="C10" s="96"/>
      <c r="D10" s="98"/>
      <c r="E10" s="97"/>
      <c r="F10" s="9"/>
      <c r="G10" s="94" t="s">
        <v>16</v>
      </c>
      <c r="H10" s="95"/>
      <c r="I10" s="99">
        <f>IFERROR(I8*C12," ")</f>
        <v>0</v>
      </c>
      <c r="J10" s="100"/>
      <c r="K10" s="10"/>
      <c r="L10" s="101" t="s">
        <v>17</v>
      </c>
      <c r="M10" s="101"/>
      <c r="N10" s="70">
        <v>35000</v>
      </c>
    </row>
    <row r="11" spans="1:14" ht="3" customHeight="1" x14ac:dyDescent="0.35">
      <c r="A11" s="11"/>
      <c r="B11" s="11"/>
      <c r="C11" s="12"/>
      <c r="D11" s="12"/>
      <c r="E11" s="12"/>
      <c r="F11" s="9"/>
      <c r="H11" s="9"/>
      <c r="I11" s="12"/>
      <c r="J11" s="12"/>
      <c r="K11" s="12"/>
      <c r="N11" s="40"/>
    </row>
    <row r="12" spans="1:14" ht="15" customHeight="1" x14ac:dyDescent="0.35">
      <c r="A12" s="102" t="s">
        <v>18</v>
      </c>
      <c r="B12" s="102"/>
      <c r="C12" s="103"/>
      <c r="D12" s="103"/>
      <c r="E12" s="104"/>
      <c r="F12" s="9"/>
      <c r="G12" s="94" t="s">
        <v>19</v>
      </c>
      <c r="H12" s="95"/>
      <c r="I12" s="99" t="str">
        <f>IFERROR(I10/C14,"")</f>
        <v/>
      </c>
      <c r="J12" s="100"/>
      <c r="K12" s="20"/>
      <c r="L12" s="94" t="s">
        <v>20</v>
      </c>
      <c r="M12" s="95"/>
      <c r="N12" s="70" t="str">
        <f>IFERROR(IF(H67&gt;J20/4,(I14*N6)/H67,IF(I14&gt;=I12,ROUNDDOWN(N8/J20,0),ROUNDDOWN(((((I10-I12)+I14)*N6)/J20),0)))," ")</f>
        <v xml:space="preserve"> </v>
      </c>
    </row>
    <row r="13" spans="1:14" ht="3" customHeight="1" x14ac:dyDescent="0.35">
      <c r="A13" s="11"/>
      <c r="B13" s="11"/>
      <c r="C13" s="12"/>
      <c r="D13" s="12"/>
      <c r="E13" s="12"/>
      <c r="F13" s="9"/>
      <c r="H13" s="9"/>
      <c r="I13" s="12"/>
      <c r="J13" s="12"/>
      <c r="K13" s="12"/>
      <c r="L13" s="12"/>
      <c r="M13" s="12"/>
      <c r="N13" s="40"/>
    </row>
    <row r="14" spans="1:14" ht="15" customHeight="1" x14ac:dyDescent="0.35">
      <c r="A14" s="102" t="s">
        <v>21</v>
      </c>
      <c r="B14" s="102"/>
      <c r="C14" s="98"/>
      <c r="D14" s="98"/>
      <c r="E14" s="97"/>
      <c r="F14" s="9"/>
      <c r="G14" s="94" t="s">
        <v>22</v>
      </c>
      <c r="H14" s="95"/>
      <c r="I14" s="105"/>
      <c r="J14" s="104"/>
      <c r="K14" s="12"/>
      <c r="L14" s="86" t="s">
        <v>23</v>
      </c>
      <c r="M14" s="87"/>
      <c r="N14" s="70" t="str">
        <f>IFERROR(IF(NOT(I14=""),I14*N6,""),"")</f>
        <v/>
      </c>
    </row>
    <row r="15" spans="1:14" ht="3" customHeight="1" thickBot="1" x14ac:dyDescent="0.4">
      <c r="A15" s="11"/>
      <c r="B15" s="11"/>
      <c r="C15" s="12"/>
      <c r="D15" s="12">
        <v>84000</v>
      </c>
      <c r="E15" s="12"/>
      <c r="F15" s="9"/>
      <c r="H15" s="7"/>
      <c r="I15" s="7">
        <v>0</v>
      </c>
      <c r="L15" s="13"/>
      <c r="M15" s="14"/>
      <c r="N15" s="7"/>
    </row>
    <row r="16" spans="1:14" ht="15" customHeight="1" x14ac:dyDescent="0.35">
      <c r="A16" s="83" t="s">
        <v>24</v>
      </c>
      <c r="B16" s="84"/>
      <c r="C16" s="127" t="str">
        <f>IFERROR(ROUND(C12/C14,0),"")</f>
        <v/>
      </c>
      <c r="D16" s="128"/>
      <c r="E16" s="129"/>
      <c r="F16" s="12"/>
      <c r="G16" s="130" t="s">
        <v>25</v>
      </c>
      <c r="H16" s="133"/>
      <c r="I16" s="136" t="s">
        <v>26</v>
      </c>
      <c r="J16" s="138" t="s">
        <v>27</v>
      </c>
      <c r="K16" s="21"/>
      <c r="L16" s="106" t="s">
        <v>28</v>
      </c>
      <c r="M16" s="107"/>
      <c r="N16" s="108"/>
    </row>
    <row r="17" spans="1:14" ht="3" customHeight="1" x14ac:dyDescent="0.35">
      <c r="A17" s="11"/>
      <c r="B17" s="11"/>
      <c r="C17" s="12"/>
      <c r="D17" s="12"/>
      <c r="E17" s="12"/>
      <c r="F17" s="12"/>
      <c r="G17" s="131"/>
      <c r="H17" s="134"/>
      <c r="I17" s="137"/>
      <c r="J17" s="139"/>
      <c r="K17" s="22"/>
      <c r="L17" s="109"/>
      <c r="M17" s="110"/>
      <c r="N17" s="111"/>
    </row>
    <row r="18" spans="1:14" ht="15" customHeight="1" thickBot="1" x14ac:dyDescent="0.4">
      <c r="A18" s="115" t="s">
        <v>29</v>
      </c>
      <c r="B18" s="116"/>
      <c r="C18" s="96"/>
      <c r="D18" s="98"/>
      <c r="E18" s="97"/>
      <c r="F18" s="12"/>
      <c r="G18" s="132"/>
      <c r="H18" s="135"/>
      <c r="I18" s="72" t="str">
        <f>IFERROR(ROUND(I8/E23,0),"")</f>
        <v/>
      </c>
      <c r="J18" s="71" t="str">
        <f>IFERROR(I18*C20,"")</f>
        <v/>
      </c>
      <c r="K18" s="23"/>
      <c r="L18" s="109"/>
      <c r="M18" s="110"/>
      <c r="N18" s="111"/>
    </row>
    <row r="19" spans="1:14" ht="3" customHeight="1" thickBot="1" x14ac:dyDescent="0.4">
      <c r="A19" s="7"/>
      <c r="B19" s="7"/>
      <c r="C19" s="12"/>
      <c r="D19" s="12"/>
      <c r="E19" s="12"/>
      <c r="F19" s="12"/>
      <c r="G19" s="24"/>
      <c r="H19" s="25"/>
      <c r="I19" s="15"/>
      <c r="J19" s="26"/>
      <c r="K19" s="22"/>
      <c r="L19" s="109"/>
      <c r="M19" s="110"/>
      <c r="N19" s="111"/>
    </row>
    <row r="20" spans="1:14" ht="16.5" customHeight="1" x14ac:dyDescent="0.35">
      <c r="A20" s="102" t="s">
        <v>30</v>
      </c>
      <c r="B20" s="102"/>
      <c r="C20" s="96"/>
      <c r="D20" s="98"/>
      <c r="E20" s="97"/>
      <c r="F20" s="12"/>
      <c r="G20" s="117" t="s">
        <v>31</v>
      </c>
      <c r="H20" s="120"/>
      <c r="I20" s="117" t="s">
        <v>32</v>
      </c>
      <c r="J20" s="123" t="str">
        <f>IF(AND(NOT(H16=""),NOT(J18="")), IF(H16&gt;0,J18+H16,""),"")</f>
        <v/>
      </c>
      <c r="K20" s="23"/>
      <c r="L20" s="109"/>
      <c r="M20" s="110"/>
      <c r="N20" s="111"/>
    </row>
    <row r="21" spans="1:14" ht="3" hidden="1" customHeight="1" x14ac:dyDescent="0.35">
      <c r="A21" s="11"/>
      <c r="B21" s="11"/>
      <c r="C21" s="12"/>
      <c r="D21" s="20"/>
      <c r="E21" s="20"/>
      <c r="F21" s="12"/>
      <c r="G21" s="118"/>
      <c r="H21" s="121"/>
      <c r="I21" s="118"/>
      <c r="J21" s="124"/>
      <c r="K21" s="22"/>
      <c r="L21" s="109"/>
      <c r="M21" s="110"/>
      <c r="N21" s="111"/>
    </row>
    <row r="22" spans="1:14" ht="3" customHeight="1" x14ac:dyDescent="0.35">
      <c r="A22" s="11"/>
      <c r="B22" s="11"/>
      <c r="C22" s="12"/>
      <c r="D22" s="20"/>
      <c r="E22" s="20"/>
      <c r="F22" s="12"/>
      <c r="G22" s="118"/>
      <c r="H22" s="121"/>
      <c r="I22" s="118"/>
      <c r="J22" s="124"/>
      <c r="K22" s="22"/>
      <c r="L22" s="109"/>
      <c r="M22" s="110"/>
      <c r="N22" s="111"/>
    </row>
    <row r="23" spans="1:14" ht="15" thickBot="1" x14ac:dyDescent="0.4">
      <c r="A23" s="86" t="s">
        <v>33</v>
      </c>
      <c r="B23" s="126"/>
      <c r="C23" s="126"/>
      <c r="D23" s="87"/>
      <c r="E23" s="27"/>
      <c r="F23" s="28"/>
      <c r="G23" s="119"/>
      <c r="H23" s="122"/>
      <c r="I23" s="119"/>
      <c r="J23" s="125"/>
      <c r="K23" s="22"/>
      <c r="L23" s="112"/>
      <c r="M23" s="113"/>
      <c r="N23" s="114"/>
    </row>
    <row r="24" spans="1:14" ht="3" customHeight="1" x14ac:dyDescent="0.35">
      <c r="B24" s="16"/>
      <c r="C24" s="16"/>
    </row>
    <row r="25" spans="1:14" x14ac:dyDescent="0.35">
      <c r="A25" s="146" t="s">
        <v>34</v>
      </c>
      <c r="B25" s="146"/>
      <c r="C25" s="146"/>
      <c r="D25" s="146"/>
      <c r="E25" s="146"/>
      <c r="F25" s="146"/>
      <c r="G25" s="146"/>
      <c r="H25" s="146"/>
      <c r="I25" s="146"/>
      <c r="J25" s="146"/>
      <c r="K25" s="146"/>
      <c r="L25" s="146"/>
      <c r="M25" s="146"/>
      <c r="N25" s="146"/>
    </row>
    <row r="26" spans="1:14" ht="29.25" customHeight="1" x14ac:dyDescent="0.35">
      <c r="A26" s="30" t="s">
        <v>35</v>
      </c>
      <c r="B26" s="30" t="s">
        <v>36</v>
      </c>
      <c r="C26" s="147" t="s">
        <v>75</v>
      </c>
      <c r="D26" s="147"/>
      <c r="E26" s="30" t="s">
        <v>38</v>
      </c>
      <c r="F26" s="30" t="s">
        <v>39</v>
      </c>
      <c r="G26" s="30" t="s">
        <v>40</v>
      </c>
      <c r="H26" s="30" t="s">
        <v>71</v>
      </c>
      <c r="I26" s="30" t="s">
        <v>41</v>
      </c>
      <c r="J26" s="30" t="s">
        <v>42</v>
      </c>
      <c r="K26" s="147" t="s">
        <v>43</v>
      </c>
      <c r="L26" s="147"/>
      <c r="M26" s="30" t="s">
        <v>44</v>
      </c>
      <c r="N26" s="30" t="s">
        <v>45</v>
      </c>
    </row>
    <row r="27" spans="1:14" x14ac:dyDescent="0.35">
      <c r="A27" s="31">
        <v>1</v>
      </c>
      <c r="B27" s="32"/>
      <c r="C27" s="148"/>
      <c r="D27" s="149"/>
      <c r="E27" s="17"/>
      <c r="F27" s="32"/>
      <c r="G27" s="32"/>
      <c r="H27" s="32"/>
      <c r="I27" s="32"/>
      <c r="J27" s="66" t="str">
        <f>IFERROR($N$12*H27,"")</f>
        <v/>
      </c>
      <c r="K27" s="142" t="str">
        <f>IF(J27="","",IF(J27&gt;$N$10,$N$10,J27))</f>
        <v/>
      </c>
      <c r="L27" s="142"/>
      <c r="M27" s="66" t="str">
        <f>IFERROR(J27-K27,"")</f>
        <v/>
      </c>
      <c r="N27" s="33"/>
    </row>
    <row r="28" spans="1:14" x14ac:dyDescent="0.35">
      <c r="A28" s="31">
        <v>2</v>
      </c>
      <c r="B28" s="32"/>
      <c r="C28" s="143"/>
      <c r="D28" s="144"/>
      <c r="E28" s="17"/>
      <c r="F28" s="32"/>
      <c r="G28" s="32"/>
      <c r="H28" s="32"/>
      <c r="I28" s="32"/>
      <c r="J28" s="66" t="str">
        <f t="shared" ref="J28:J34" si="0">IFERROR($N$12*H28,"")</f>
        <v/>
      </c>
      <c r="K28" s="142" t="str">
        <f t="shared" ref="K28:K34" si="1">IF(J28="","",IF(J28&gt;$N$10,$N$10,J28))</f>
        <v/>
      </c>
      <c r="L28" s="142"/>
      <c r="M28" s="66" t="str">
        <f t="shared" ref="M28:M34" si="2">IFERROR(J28-K28,"")</f>
        <v/>
      </c>
      <c r="N28" s="33"/>
    </row>
    <row r="29" spans="1:14" x14ac:dyDescent="0.35">
      <c r="A29" s="31">
        <v>3</v>
      </c>
      <c r="B29" s="32"/>
      <c r="C29" s="140"/>
      <c r="D29" s="141"/>
      <c r="E29" s="17"/>
      <c r="F29" s="32"/>
      <c r="G29" s="32"/>
      <c r="H29" s="32"/>
      <c r="I29" s="32"/>
      <c r="J29" s="66" t="str">
        <f t="shared" si="0"/>
        <v/>
      </c>
      <c r="K29" s="142" t="str">
        <f t="shared" si="1"/>
        <v/>
      </c>
      <c r="L29" s="142"/>
      <c r="M29" s="66" t="str">
        <f t="shared" si="2"/>
        <v/>
      </c>
      <c r="N29" s="33"/>
    </row>
    <row r="30" spans="1:14" x14ac:dyDescent="0.35">
      <c r="A30" s="31">
        <v>4</v>
      </c>
      <c r="B30" s="32"/>
      <c r="C30" s="143"/>
      <c r="D30" s="144"/>
      <c r="E30" s="17"/>
      <c r="F30" s="32"/>
      <c r="G30" s="32"/>
      <c r="H30" s="32"/>
      <c r="I30" s="32"/>
      <c r="J30" s="66" t="str">
        <f t="shared" si="0"/>
        <v/>
      </c>
      <c r="K30" s="142" t="str">
        <f t="shared" si="1"/>
        <v/>
      </c>
      <c r="L30" s="142"/>
      <c r="M30" s="66" t="str">
        <f t="shared" si="2"/>
        <v/>
      </c>
      <c r="N30" s="33"/>
    </row>
    <row r="31" spans="1:14" x14ac:dyDescent="0.35">
      <c r="A31" s="31">
        <v>5</v>
      </c>
      <c r="B31" s="32"/>
      <c r="C31" s="145"/>
      <c r="D31" s="145"/>
      <c r="E31" s="17"/>
      <c r="F31" s="32"/>
      <c r="G31" s="32"/>
      <c r="H31" s="32"/>
      <c r="I31" s="32"/>
      <c r="J31" s="66" t="str">
        <f t="shared" si="0"/>
        <v/>
      </c>
      <c r="K31" s="142" t="str">
        <f t="shared" si="1"/>
        <v/>
      </c>
      <c r="L31" s="142"/>
      <c r="M31" s="66" t="str">
        <f t="shared" si="2"/>
        <v/>
      </c>
      <c r="N31" s="33"/>
    </row>
    <row r="32" spans="1:14" x14ac:dyDescent="0.35">
      <c r="A32" s="31">
        <v>6</v>
      </c>
      <c r="B32" s="32"/>
      <c r="C32" s="150"/>
      <c r="D32" s="150"/>
      <c r="E32" s="17"/>
      <c r="F32" s="32"/>
      <c r="G32" s="32"/>
      <c r="H32" s="32"/>
      <c r="I32" s="32"/>
      <c r="J32" s="66" t="str">
        <f t="shared" si="0"/>
        <v/>
      </c>
      <c r="K32" s="142" t="str">
        <f t="shared" si="1"/>
        <v/>
      </c>
      <c r="L32" s="142"/>
      <c r="M32" s="66" t="str">
        <f t="shared" si="2"/>
        <v/>
      </c>
      <c r="N32" s="33"/>
    </row>
    <row r="33" spans="1:14" x14ac:dyDescent="0.35">
      <c r="A33" s="31">
        <v>7</v>
      </c>
      <c r="B33" s="32"/>
      <c r="C33" s="150"/>
      <c r="D33" s="150"/>
      <c r="E33" s="17"/>
      <c r="F33" s="32"/>
      <c r="G33" s="32"/>
      <c r="H33" s="32"/>
      <c r="I33" s="32"/>
      <c r="J33" s="66" t="str">
        <f t="shared" si="0"/>
        <v/>
      </c>
      <c r="K33" s="142" t="str">
        <f t="shared" si="1"/>
        <v/>
      </c>
      <c r="L33" s="142"/>
      <c r="M33" s="66" t="str">
        <f t="shared" si="2"/>
        <v/>
      </c>
      <c r="N33" s="33"/>
    </row>
    <row r="34" spans="1:14" x14ac:dyDescent="0.35">
      <c r="A34" s="31">
        <v>8</v>
      </c>
      <c r="B34" s="32"/>
      <c r="C34" s="145"/>
      <c r="D34" s="145"/>
      <c r="E34" s="17"/>
      <c r="F34" s="32"/>
      <c r="G34" s="32"/>
      <c r="H34" s="32"/>
      <c r="I34" s="32"/>
      <c r="J34" s="66" t="str">
        <f t="shared" si="0"/>
        <v/>
      </c>
      <c r="K34" s="142" t="str">
        <f t="shared" si="1"/>
        <v/>
      </c>
      <c r="L34" s="142"/>
      <c r="M34" s="66" t="str">
        <f t="shared" si="2"/>
        <v/>
      </c>
      <c r="N34" s="33"/>
    </row>
    <row r="35" spans="1:14" x14ac:dyDescent="0.35">
      <c r="A35" s="31">
        <v>9</v>
      </c>
      <c r="B35" s="32"/>
      <c r="C35" s="148"/>
      <c r="D35" s="149"/>
      <c r="E35" s="17"/>
      <c r="F35" s="32"/>
      <c r="G35" s="32"/>
      <c r="H35" s="32"/>
      <c r="I35" s="32"/>
      <c r="J35" s="66" t="str">
        <f>IFERROR($N$12*H35,"")</f>
        <v/>
      </c>
      <c r="K35" s="142" t="str">
        <f>IF(J35="","",IF(J35&gt;$N$10,$N$10,J35))</f>
        <v/>
      </c>
      <c r="L35" s="142"/>
      <c r="M35" s="66" t="str">
        <f>IFERROR(J35-K35,"")</f>
        <v/>
      </c>
      <c r="N35" s="33"/>
    </row>
    <row r="36" spans="1:14" x14ac:dyDescent="0.35">
      <c r="A36" s="31">
        <v>10</v>
      </c>
      <c r="B36" s="32"/>
      <c r="C36" s="148"/>
      <c r="D36" s="149"/>
      <c r="E36" s="17"/>
      <c r="F36" s="32"/>
      <c r="G36" s="32"/>
      <c r="H36" s="32"/>
      <c r="I36" s="32"/>
      <c r="J36" s="66" t="str">
        <f t="shared" ref="J36:J42" si="3">IFERROR($N$12*H36,"")</f>
        <v/>
      </c>
      <c r="K36" s="142" t="str">
        <f t="shared" ref="K36:K42" si="4">IF(J36="","",IF(J36&gt;$N$10,$N$10,J36))</f>
        <v/>
      </c>
      <c r="L36" s="142"/>
      <c r="M36" s="66" t="str">
        <f t="shared" ref="M36:M42" si="5">IFERROR(J36-K36,"")</f>
        <v/>
      </c>
      <c r="N36" s="33"/>
    </row>
    <row r="37" spans="1:14" x14ac:dyDescent="0.35">
      <c r="A37" s="31">
        <v>11</v>
      </c>
      <c r="B37" s="32"/>
      <c r="C37" s="148"/>
      <c r="D37" s="149"/>
      <c r="E37" s="17"/>
      <c r="F37" s="32"/>
      <c r="G37" s="32"/>
      <c r="H37" s="32"/>
      <c r="I37" s="32"/>
      <c r="J37" s="66" t="str">
        <f t="shared" si="3"/>
        <v/>
      </c>
      <c r="K37" s="142" t="str">
        <f t="shared" si="4"/>
        <v/>
      </c>
      <c r="L37" s="142"/>
      <c r="M37" s="66" t="str">
        <f t="shared" si="5"/>
        <v/>
      </c>
      <c r="N37" s="33"/>
    </row>
    <row r="38" spans="1:14" x14ac:dyDescent="0.35">
      <c r="A38" s="31">
        <v>12</v>
      </c>
      <c r="B38" s="32"/>
      <c r="C38" s="148"/>
      <c r="D38" s="149"/>
      <c r="E38" s="17"/>
      <c r="F38" s="32"/>
      <c r="G38" s="32"/>
      <c r="H38" s="32"/>
      <c r="I38" s="32"/>
      <c r="J38" s="66" t="str">
        <f t="shared" si="3"/>
        <v/>
      </c>
      <c r="K38" s="142" t="str">
        <f t="shared" si="4"/>
        <v/>
      </c>
      <c r="L38" s="142"/>
      <c r="M38" s="66" t="str">
        <f t="shared" si="5"/>
        <v/>
      </c>
      <c r="N38" s="33"/>
    </row>
    <row r="39" spans="1:14" x14ac:dyDescent="0.35">
      <c r="A39" s="31">
        <v>13</v>
      </c>
      <c r="B39" s="32"/>
      <c r="C39" s="148"/>
      <c r="D39" s="149"/>
      <c r="E39" s="17"/>
      <c r="F39" s="32"/>
      <c r="G39" s="32"/>
      <c r="H39" s="32"/>
      <c r="I39" s="32"/>
      <c r="J39" s="66" t="str">
        <f t="shared" si="3"/>
        <v/>
      </c>
      <c r="K39" s="142" t="str">
        <f t="shared" si="4"/>
        <v/>
      </c>
      <c r="L39" s="142"/>
      <c r="M39" s="66" t="str">
        <f t="shared" si="5"/>
        <v/>
      </c>
      <c r="N39" s="33"/>
    </row>
    <row r="40" spans="1:14" x14ac:dyDescent="0.35">
      <c r="A40" s="31">
        <v>14</v>
      </c>
      <c r="B40" s="32"/>
      <c r="C40" s="148"/>
      <c r="D40" s="149"/>
      <c r="E40" s="17"/>
      <c r="F40" s="32"/>
      <c r="G40" s="32"/>
      <c r="H40" s="32"/>
      <c r="I40" s="32"/>
      <c r="J40" s="66" t="str">
        <f t="shared" si="3"/>
        <v/>
      </c>
      <c r="K40" s="142" t="str">
        <f t="shared" si="4"/>
        <v/>
      </c>
      <c r="L40" s="142"/>
      <c r="M40" s="66" t="str">
        <f t="shared" si="5"/>
        <v/>
      </c>
      <c r="N40" s="33"/>
    </row>
    <row r="41" spans="1:14" x14ac:dyDescent="0.35">
      <c r="A41" s="31">
        <v>15</v>
      </c>
      <c r="B41" s="32"/>
      <c r="C41" s="148"/>
      <c r="D41" s="149"/>
      <c r="E41" s="17"/>
      <c r="F41" s="32"/>
      <c r="G41" s="32"/>
      <c r="H41" s="32"/>
      <c r="I41" s="32"/>
      <c r="J41" s="66" t="str">
        <f t="shared" si="3"/>
        <v/>
      </c>
      <c r="K41" s="142" t="str">
        <f t="shared" si="4"/>
        <v/>
      </c>
      <c r="L41" s="142"/>
      <c r="M41" s="66" t="str">
        <f t="shared" si="5"/>
        <v/>
      </c>
      <c r="N41" s="33"/>
    </row>
    <row r="42" spans="1:14" x14ac:dyDescent="0.35">
      <c r="A42" s="31">
        <v>16</v>
      </c>
      <c r="B42" s="32"/>
      <c r="C42" s="148"/>
      <c r="D42" s="149"/>
      <c r="E42" s="17"/>
      <c r="F42" s="32"/>
      <c r="G42" s="32"/>
      <c r="H42" s="32"/>
      <c r="I42" s="32"/>
      <c r="J42" s="66" t="str">
        <f t="shared" si="3"/>
        <v/>
      </c>
      <c r="K42" s="142" t="str">
        <f t="shared" si="4"/>
        <v/>
      </c>
      <c r="L42" s="142"/>
      <c r="M42" s="66" t="str">
        <f t="shared" si="5"/>
        <v/>
      </c>
      <c r="N42" s="33"/>
    </row>
    <row r="43" spans="1:14" x14ac:dyDescent="0.35">
      <c r="A43" s="31">
        <v>17</v>
      </c>
      <c r="B43" s="32"/>
      <c r="C43" s="148"/>
      <c r="D43" s="149"/>
      <c r="E43" s="17"/>
      <c r="F43" s="32"/>
      <c r="G43" s="32"/>
      <c r="H43" s="32"/>
      <c r="I43" s="32"/>
      <c r="J43" s="66" t="str">
        <f>IFERROR($N$12*H43,"")</f>
        <v/>
      </c>
      <c r="K43" s="142" t="str">
        <f>IF(J43="","",IF(J43&gt;$N$10,$N$10,J43))</f>
        <v/>
      </c>
      <c r="L43" s="142"/>
      <c r="M43" s="66" t="str">
        <f>IFERROR(J43-K43,"")</f>
        <v/>
      </c>
      <c r="N43" s="33"/>
    </row>
    <row r="44" spans="1:14" x14ac:dyDescent="0.35">
      <c r="A44" s="31">
        <v>18</v>
      </c>
      <c r="B44" s="32"/>
      <c r="C44" s="148"/>
      <c r="D44" s="149"/>
      <c r="E44" s="17"/>
      <c r="F44" s="32"/>
      <c r="G44" s="32"/>
      <c r="H44" s="32"/>
      <c r="I44" s="32"/>
      <c r="J44" s="66" t="str">
        <f t="shared" ref="J44:J50" si="6">IFERROR($N$12*H44,"")</f>
        <v/>
      </c>
      <c r="K44" s="142" t="str">
        <f t="shared" ref="K44:K50" si="7">IF(J44="","",IF(J44&gt;$N$10,$N$10,J44))</f>
        <v/>
      </c>
      <c r="L44" s="142"/>
      <c r="M44" s="66" t="str">
        <f t="shared" ref="M44:M50" si="8">IFERROR(J44-K44,"")</f>
        <v/>
      </c>
      <c r="N44" s="33"/>
    </row>
    <row r="45" spans="1:14" x14ac:dyDescent="0.35">
      <c r="A45" s="31">
        <v>19</v>
      </c>
      <c r="B45" s="32"/>
      <c r="C45" s="148"/>
      <c r="D45" s="149"/>
      <c r="E45" s="17"/>
      <c r="F45" s="32"/>
      <c r="G45" s="32"/>
      <c r="H45" s="32"/>
      <c r="I45" s="32"/>
      <c r="J45" s="66" t="str">
        <f t="shared" si="6"/>
        <v/>
      </c>
      <c r="K45" s="142" t="str">
        <f t="shared" si="7"/>
        <v/>
      </c>
      <c r="L45" s="142"/>
      <c r="M45" s="66" t="str">
        <f t="shared" si="8"/>
        <v/>
      </c>
      <c r="N45" s="33"/>
    </row>
    <row r="46" spans="1:14" x14ac:dyDescent="0.35">
      <c r="A46" s="31">
        <v>20</v>
      </c>
      <c r="B46" s="32"/>
      <c r="C46" s="148"/>
      <c r="D46" s="149"/>
      <c r="E46" s="17"/>
      <c r="F46" s="32"/>
      <c r="G46" s="32"/>
      <c r="H46" s="32"/>
      <c r="I46" s="32"/>
      <c r="J46" s="66" t="str">
        <f t="shared" si="6"/>
        <v/>
      </c>
      <c r="K46" s="142" t="str">
        <f t="shared" si="7"/>
        <v/>
      </c>
      <c r="L46" s="142"/>
      <c r="M46" s="66" t="str">
        <f t="shared" si="8"/>
        <v/>
      </c>
      <c r="N46" s="33"/>
    </row>
    <row r="47" spans="1:14" x14ac:dyDescent="0.35">
      <c r="A47" s="31">
        <v>21</v>
      </c>
      <c r="B47" s="32"/>
      <c r="C47" s="148"/>
      <c r="D47" s="149"/>
      <c r="E47" s="17"/>
      <c r="F47" s="32"/>
      <c r="G47" s="32"/>
      <c r="H47" s="32"/>
      <c r="I47" s="32"/>
      <c r="J47" s="66" t="str">
        <f t="shared" si="6"/>
        <v/>
      </c>
      <c r="K47" s="142" t="str">
        <f t="shared" si="7"/>
        <v/>
      </c>
      <c r="L47" s="142"/>
      <c r="M47" s="66" t="str">
        <f t="shared" si="8"/>
        <v/>
      </c>
      <c r="N47" s="33"/>
    </row>
    <row r="48" spans="1:14" x14ac:dyDescent="0.35">
      <c r="A48" s="31">
        <v>22</v>
      </c>
      <c r="B48" s="32"/>
      <c r="C48" s="148"/>
      <c r="D48" s="149"/>
      <c r="E48" s="17"/>
      <c r="F48" s="32"/>
      <c r="G48" s="32"/>
      <c r="H48" s="32"/>
      <c r="I48" s="32"/>
      <c r="J48" s="66" t="str">
        <f t="shared" si="6"/>
        <v/>
      </c>
      <c r="K48" s="142" t="str">
        <f t="shared" si="7"/>
        <v/>
      </c>
      <c r="L48" s="142"/>
      <c r="M48" s="66" t="str">
        <f t="shared" si="8"/>
        <v/>
      </c>
      <c r="N48" s="33"/>
    </row>
    <row r="49" spans="1:14" x14ac:dyDescent="0.35">
      <c r="A49" s="31">
        <v>23</v>
      </c>
      <c r="B49" s="32"/>
      <c r="C49" s="148"/>
      <c r="D49" s="149"/>
      <c r="E49" s="17"/>
      <c r="F49" s="32"/>
      <c r="G49" s="32"/>
      <c r="H49" s="32"/>
      <c r="I49" s="32"/>
      <c r="J49" s="66" t="str">
        <f t="shared" si="6"/>
        <v/>
      </c>
      <c r="K49" s="142" t="str">
        <f t="shared" si="7"/>
        <v/>
      </c>
      <c r="L49" s="142"/>
      <c r="M49" s="66" t="str">
        <f t="shared" si="8"/>
        <v/>
      </c>
      <c r="N49" s="33"/>
    </row>
    <row r="50" spans="1:14" x14ac:dyDescent="0.35">
      <c r="A50" s="31">
        <v>24</v>
      </c>
      <c r="B50" s="32"/>
      <c r="C50" s="148"/>
      <c r="D50" s="149"/>
      <c r="E50" s="17"/>
      <c r="F50" s="32"/>
      <c r="G50" s="32"/>
      <c r="H50" s="32"/>
      <c r="I50" s="32"/>
      <c r="J50" s="66" t="str">
        <f t="shared" si="6"/>
        <v/>
      </c>
      <c r="K50" s="142" t="str">
        <f t="shared" si="7"/>
        <v/>
      </c>
      <c r="L50" s="142"/>
      <c r="M50" s="66" t="str">
        <f t="shared" si="8"/>
        <v/>
      </c>
      <c r="N50" s="33"/>
    </row>
    <row r="51" spans="1:14" x14ac:dyDescent="0.35">
      <c r="A51" s="31">
        <v>25</v>
      </c>
      <c r="B51" s="32"/>
      <c r="C51" s="148"/>
      <c r="D51" s="149"/>
      <c r="E51" s="17"/>
      <c r="F51" s="32"/>
      <c r="G51" s="32"/>
      <c r="H51" s="32"/>
      <c r="I51" s="32"/>
      <c r="J51" s="66" t="str">
        <f>IFERROR($N$12*H51,"")</f>
        <v/>
      </c>
      <c r="K51" s="142" t="str">
        <f>IF(J51="","",IF(J51&gt;$N$10,$N$10,J51))</f>
        <v/>
      </c>
      <c r="L51" s="142"/>
      <c r="M51" s="66" t="str">
        <f>IFERROR(J51-K51,"")</f>
        <v/>
      </c>
      <c r="N51" s="33"/>
    </row>
    <row r="52" spans="1:14" x14ac:dyDescent="0.35">
      <c r="A52" s="31">
        <v>26</v>
      </c>
      <c r="B52" s="32"/>
      <c r="C52" s="148"/>
      <c r="D52" s="149"/>
      <c r="E52" s="17"/>
      <c r="F52" s="32"/>
      <c r="G52" s="32"/>
      <c r="H52" s="32"/>
      <c r="I52" s="32"/>
      <c r="J52" s="66" t="str">
        <f t="shared" ref="J52" si="9">IFERROR($N$12*H52,"")</f>
        <v/>
      </c>
      <c r="K52" s="142" t="str">
        <f t="shared" ref="K52" si="10">IF(J52="","",IF(J52&gt;$N$10,$N$10,J52))</f>
        <v/>
      </c>
      <c r="L52" s="142"/>
      <c r="M52" s="66" t="str">
        <f t="shared" ref="M52" si="11">IFERROR(J52-K52,"")</f>
        <v/>
      </c>
      <c r="N52" s="33"/>
    </row>
    <row r="53" spans="1:14" x14ac:dyDescent="0.35">
      <c r="A53" s="31">
        <v>27</v>
      </c>
      <c r="B53" s="32"/>
      <c r="C53" s="148"/>
      <c r="D53" s="149"/>
      <c r="E53" s="17"/>
      <c r="F53" s="32"/>
      <c r="G53" s="32"/>
      <c r="H53" s="32"/>
      <c r="I53" s="32"/>
      <c r="J53" s="66" t="str">
        <f t="shared" ref="J53:J66" si="12">IFERROR($N$12*H53,"")</f>
        <v/>
      </c>
      <c r="K53" s="142" t="str">
        <f t="shared" ref="K53:K66" si="13">IF(J53="","",IF(J53&gt;$N$10,$N$10,J53))</f>
        <v/>
      </c>
      <c r="L53" s="142"/>
      <c r="M53" s="66" t="str">
        <f t="shared" ref="M53:M66" si="14">IFERROR(J53-K53,"")</f>
        <v/>
      </c>
      <c r="N53" s="33"/>
    </row>
    <row r="54" spans="1:14" x14ac:dyDescent="0.35">
      <c r="A54" s="31">
        <v>28</v>
      </c>
      <c r="B54" s="32"/>
      <c r="C54" s="148"/>
      <c r="D54" s="149"/>
      <c r="E54" s="17"/>
      <c r="F54" s="32"/>
      <c r="G54" s="32"/>
      <c r="H54" s="32"/>
      <c r="I54" s="32"/>
      <c r="J54" s="66" t="str">
        <f t="shared" si="12"/>
        <v/>
      </c>
      <c r="K54" s="142" t="str">
        <f t="shared" si="13"/>
        <v/>
      </c>
      <c r="L54" s="142"/>
      <c r="M54" s="66" t="str">
        <f t="shared" si="14"/>
        <v/>
      </c>
      <c r="N54" s="33"/>
    </row>
    <row r="55" spans="1:14" x14ac:dyDescent="0.35">
      <c r="A55" s="31">
        <v>29</v>
      </c>
      <c r="B55" s="32"/>
      <c r="C55" s="148"/>
      <c r="D55" s="149"/>
      <c r="E55" s="17"/>
      <c r="F55" s="32"/>
      <c r="G55" s="32"/>
      <c r="H55" s="32"/>
      <c r="I55" s="32"/>
      <c r="J55" s="66" t="str">
        <f t="shared" si="12"/>
        <v/>
      </c>
      <c r="K55" s="142" t="str">
        <f t="shared" si="13"/>
        <v/>
      </c>
      <c r="L55" s="142"/>
      <c r="M55" s="66" t="str">
        <f t="shared" si="14"/>
        <v/>
      </c>
      <c r="N55" s="33"/>
    </row>
    <row r="56" spans="1:14" x14ac:dyDescent="0.35">
      <c r="A56" s="31">
        <v>30</v>
      </c>
      <c r="B56" s="32"/>
      <c r="C56" s="148"/>
      <c r="D56" s="149"/>
      <c r="E56" s="17"/>
      <c r="F56" s="32"/>
      <c r="G56" s="32"/>
      <c r="H56" s="32"/>
      <c r="I56" s="32"/>
      <c r="J56" s="66" t="str">
        <f t="shared" si="12"/>
        <v/>
      </c>
      <c r="K56" s="142" t="str">
        <f t="shared" si="13"/>
        <v/>
      </c>
      <c r="L56" s="142"/>
      <c r="M56" s="66" t="str">
        <f t="shared" si="14"/>
        <v/>
      </c>
      <c r="N56" s="33"/>
    </row>
    <row r="57" spans="1:14" x14ac:dyDescent="0.35">
      <c r="A57" s="31">
        <v>31</v>
      </c>
      <c r="B57" s="32"/>
      <c r="C57" s="148"/>
      <c r="D57" s="149"/>
      <c r="E57" s="17"/>
      <c r="F57" s="32"/>
      <c r="G57" s="32"/>
      <c r="H57" s="32"/>
      <c r="I57" s="32"/>
      <c r="J57" s="66" t="str">
        <f t="shared" si="12"/>
        <v/>
      </c>
      <c r="K57" s="142" t="str">
        <f t="shared" si="13"/>
        <v/>
      </c>
      <c r="L57" s="142"/>
      <c r="M57" s="66" t="str">
        <f t="shared" si="14"/>
        <v/>
      </c>
      <c r="N57" s="33"/>
    </row>
    <row r="58" spans="1:14" x14ac:dyDescent="0.35">
      <c r="A58" s="31">
        <v>32</v>
      </c>
      <c r="B58" s="32"/>
      <c r="C58" s="148"/>
      <c r="D58" s="149"/>
      <c r="E58" s="17"/>
      <c r="F58" s="32"/>
      <c r="G58" s="32"/>
      <c r="H58" s="32"/>
      <c r="I58" s="32"/>
      <c r="J58" s="66" t="str">
        <f t="shared" si="12"/>
        <v/>
      </c>
      <c r="K58" s="142" t="str">
        <f t="shared" si="13"/>
        <v/>
      </c>
      <c r="L58" s="142"/>
      <c r="M58" s="66" t="str">
        <f t="shared" si="14"/>
        <v/>
      </c>
      <c r="N58" s="33"/>
    </row>
    <row r="59" spans="1:14" x14ac:dyDescent="0.35">
      <c r="A59" s="31">
        <v>33</v>
      </c>
      <c r="B59" s="32"/>
      <c r="C59" s="148"/>
      <c r="D59" s="149"/>
      <c r="E59" s="17"/>
      <c r="F59" s="32"/>
      <c r="G59" s="32"/>
      <c r="H59" s="32"/>
      <c r="I59" s="32"/>
      <c r="J59" s="66" t="str">
        <f t="shared" si="12"/>
        <v/>
      </c>
      <c r="K59" s="142" t="str">
        <f t="shared" si="13"/>
        <v/>
      </c>
      <c r="L59" s="142"/>
      <c r="M59" s="66" t="str">
        <f t="shared" si="14"/>
        <v/>
      </c>
      <c r="N59" s="33"/>
    </row>
    <row r="60" spans="1:14" x14ac:dyDescent="0.35">
      <c r="A60" s="31">
        <v>34</v>
      </c>
      <c r="B60" s="32"/>
      <c r="C60" s="148"/>
      <c r="D60" s="149"/>
      <c r="E60" s="17"/>
      <c r="F60" s="32"/>
      <c r="G60" s="32"/>
      <c r="H60" s="32"/>
      <c r="I60" s="32"/>
      <c r="J60" s="66" t="str">
        <f t="shared" si="12"/>
        <v/>
      </c>
      <c r="K60" s="142" t="str">
        <f t="shared" si="13"/>
        <v/>
      </c>
      <c r="L60" s="142"/>
      <c r="M60" s="66" t="str">
        <f t="shared" si="14"/>
        <v/>
      </c>
      <c r="N60" s="33"/>
    </row>
    <row r="61" spans="1:14" x14ac:dyDescent="0.35">
      <c r="A61" s="31">
        <v>35</v>
      </c>
      <c r="B61" s="32"/>
      <c r="C61" s="148"/>
      <c r="D61" s="149"/>
      <c r="E61" s="17"/>
      <c r="F61" s="32"/>
      <c r="G61" s="32"/>
      <c r="H61" s="32"/>
      <c r="I61" s="32"/>
      <c r="J61" s="66" t="str">
        <f t="shared" si="12"/>
        <v/>
      </c>
      <c r="K61" s="142" t="str">
        <f t="shared" si="13"/>
        <v/>
      </c>
      <c r="L61" s="142"/>
      <c r="M61" s="66" t="str">
        <f t="shared" si="14"/>
        <v/>
      </c>
      <c r="N61" s="33"/>
    </row>
    <row r="62" spans="1:14" x14ac:dyDescent="0.35">
      <c r="A62" s="31">
        <v>36</v>
      </c>
      <c r="B62" s="32"/>
      <c r="C62" s="148"/>
      <c r="D62" s="149"/>
      <c r="E62" s="17"/>
      <c r="F62" s="32"/>
      <c r="G62" s="32"/>
      <c r="H62" s="32"/>
      <c r="I62" s="32"/>
      <c r="J62" s="66" t="str">
        <f t="shared" si="12"/>
        <v/>
      </c>
      <c r="K62" s="142" t="str">
        <f t="shared" si="13"/>
        <v/>
      </c>
      <c r="L62" s="142"/>
      <c r="M62" s="66" t="str">
        <f t="shared" si="14"/>
        <v/>
      </c>
      <c r="N62" s="33"/>
    </row>
    <row r="63" spans="1:14" x14ac:dyDescent="0.35">
      <c r="A63" s="31">
        <v>37</v>
      </c>
      <c r="B63" s="32"/>
      <c r="C63" s="148"/>
      <c r="D63" s="149"/>
      <c r="E63" s="17"/>
      <c r="F63" s="32"/>
      <c r="G63" s="32"/>
      <c r="H63" s="32"/>
      <c r="I63" s="32"/>
      <c r="J63" s="66" t="str">
        <f t="shared" si="12"/>
        <v/>
      </c>
      <c r="K63" s="142" t="str">
        <f t="shared" si="13"/>
        <v/>
      </c>
      <c r="L63" s="142"/>
      <c r="M63" s="66" t="str">
        <f t="shared" si="14"/>
        <v/>
      </c>
      <c r="N63" s="33"/>
    </row>
    <row r="64" spans="1:14" x14ac:dyDescent="0.35">
      <c r="A64" s="31">
        <v>38</v>
      </c>
      <c r="B64" s="32"/>
      <c r="C64" s="148"/>
      <c r="D64" s="149"/>
      <c r="E64" s="17"/>
      <c r="F64" s="32"/>
      <c r="G64" s="32"/>
      <c r="H64" s="32"/>
      <c r="I64" s="32"/>
      <c r="J64" s="66" t="str">
        <f t="shared" si="12"/>
        <v/>
      </c>
      <c r="K64" s="142" t="str">
        <f t="shared" si="13"/>
        <v/>
      </c>
      <c r="L64" s="142"/>
      <c r="M64" s="66" t="str">
        <f t="shared" si="14"/>
        <v/>
      </c>
      <c r="N64" s="33"/>
    </row>
    <row r="65" spans="1:14" x14ac:dyDescent="0.35">
      <c r="A65" s="31">
        <v>39</v>
      </c>
      <c r="B65" s="32"/>
      <c r="C65" s="148"/>
      <c r="D65" s="149"/>
      <c r="E65" s="17"/>
      <c r="F65" s="32"/>
      <c r="G65" s="32"/>
      <c r="H65" s="32"/>
      <c r="I65" s="32"/>
      <c r="J65" s="66" t="str">
        <f t="shared" si="12"/>
        <v/>
      </c>
      <c r="K65" s="142" t="str">
        <f t="shared" si="13"/>
        <v/>
      </c>
      <c r="L65" s="142"/>
      <c r="M65" s="66" t="str">
        <f t="shared" si="14"/>
        <v/>
      </c>
      <c r="N65" s="33"/>
    </row>
    <row r="66" spans="1:14" ht="15" thickBot="1" x14ac:dyDescent="0.4">
      <c r="A66" s="31">
        <v>40</v>
      </c>
      <c r="B66" s="32"/>
      <c r="C66" s="148"/>
      <c r="D66" s="149"/>
      <c r="E66" s="17"/>
      <c r="F66" s="32"/>
      <c r="G66" s="32"/>
      <c r="H66" s="32"/>
      <c r="I66" s="32"/>
      <c r="J66" s="66" t="str">
        <f t="shared" si="12"/>
        <v/>
      </c>
      <c r="K66" s="151" t="str">
        <f t="shared" si="13"/>
        <v/>
      </c>
      <c r="L66" s="151"/>
      <c r="M66" s="66" t="str">
        <f t="shared" si="14"/>
        <v/>
      </c>
      <c r="N66" s="33"/>
    </row>
    <row r="67" spans="1:14" x14ac:dyDescent="0.35">
      <c r="A67" s="152" t="s">
        <v>46</v>
      </c>
      <c r="B67" s="153"/>
      <c r="C67" s="153"/>
      <c r="D67" s="153"/>
      <c r="E67" s="153"/>
      <c r="F67" s="153"/>
      <c r="G67" s="154"/>
      <c r="H67" s="29">
        <f>SUM(H27:H66)</f>
        <v>0</v>
      </c>
      <c r="I67" s="8"/>
      <c r="J67" s="68">
        <f>SUM(J27:J66)</f>
        <v>0</v>
      </c>
      <c r="K67" s="88">
        <f>SUM(K27:L66)</f>
        <v>0</v>
      </c>
      <c r="L67" s="89"/>
      <c r="M67" s="164" t="s">
        <v>47</v>
      </c>
      <c r="N67" s="165"/>
    </row>
    <row r="68" spans="1:14" ht="19" thickBot="1" x14ac:dyDescent="0.5">
      <c r="A68" s="166" t="s">
        <v>48</v>
      </c>
      <c r="B68" s="167"/>
      <c r="C68" s="167"/>
      <c r="D68" s="167"/>
      <c r="E68" s="167"/>
      <c r="F68" s="167"/>
      <c r="G68" s="167"/>
      <c r="H68" s="167"/>
      <c r="I68" s="167"/>
      <c r="J68" s="167"/>
      <c r="K68" s="90"/>
      <c r="L68" s="91"/>
      <c r="M68" s="164"/>
      <c r="N68" s="165"/>
    </row>
    <row r="69" spans="1:14" ht="4" customHeight="1" thickBot="1" x14ac:dyDescent="0.4">
      <c r="A69" s="16"/>
      <c r="B69" s="16"/>
      <c r="C69" s="16"/>
      <c r="D69" s="16"/>
      <c r="J69" s="34"/>
      <c r="K69" s="34"/>
      <c r="L69" s="34"/>
      <c r="M69" s="34"/>
    </row>
    <row r="70" spans="1:14" ht="15" customHeight="1" x14ac:dyDescent="0.35">
      <c r="B70" s="35"/>
      <c r="C70" s="168" t="s">
        <v>49</v>
      </c>
      <c r="D70" s="169"/>
      <c r="E70" s="170"/>
      <c r="F70" s="171" t="s">
        <v>49</v>
      </c>
      <c r="G70" s="171"/>
      <c r="H70" s="172"/>
      <c r="I70" s="11"/>
      <c r="J70" s="173" t="s">
        <v>50</v>
      </c>
      <c r="K70" s="171"/>
      <c r="L70" s="171"/>
      <c r="M70" s="172"/>
      <c r="N70" s="11"/>
    </row>
    <row r="71" spans="1:14" x14ac:dyDescent="0.35">
      <c r="B71" s="36" t="s">
        <v>37</v>
      </c>
      <c r="C71" s="155"/>
      <c r="D71" s="155"/>
      <c r="E71" s="155"/>
      <c r="F71" s="156"/>
      <c r="G71" s="156"/>
      <c r="H71" s="157"/>
      <c r="I71" s="37"/>
      <c r="J71" s="158" t="s">
        <v>37</v>
      </c>
      <c r="K71" s="146"/>
      <c r="L71" s="159"/>
      <c r="M71" s="160"/>
      <c r="N71" s="37"/>
    </row>
    <row r="72" spans="1:14" x14ac:dyDescent="0.35">
      <c r="B72" s="36" t="s">
        <v>51</v>
      </c>
      <c r="C72" s="161"/>
      <c r="D72" s="161"/>
      <c r="E72" s="161"/>
      <c r="F72" s="156"/>
      <c r="G72" s="156"/>
      <c r="H72" s="157"/>
      <c r="I72" s="38"/>
      <c r="J72" s="158" t="s">
        <v>51</v>
      </c>
      <c r="K72" s="146"/>
      <c r="L72" s="162"/>
      <c r="M72" s="163"/>
      <c r="N72" s="38"/>
    </row>
    <row r="73" spans="1:14" ht="15" thickBot="1" x14ac:dyDescent="0.4">
      <c r="B73" s="39" t="s">
        <v>52</v>
      </c>
      <c r="C73" s="178"/>
      <c r="D73" s="178"/>
      <c r="E73" s="178"/>
      <c r="F73" s="179"/>
      <c r="G73" s="179"/>
      <c r="H73" s="180"/>
      <c r="I73" s="37"/>
      <c r="J73" s="181" t="s">
        <v>52</v>
      </c>
      <c r="K73" s="182"/>
      <c r="L73" s="183"/>
      <c r="M73" s="184"/>
      <c r="N73" s="37"/>
    </row>
    <row r="74" spans="1:14" x14ac:dyDescent="0.35">
      <c r="A74" s="40"/>
      <c r="B74" s="40"/>
      <c r="C74" s="40"/>
      <c r="D74" s="40"/>
      <c r="E74" s="40"/>
      <c r="F74" s="40"/>
      <c r="G74" s="40"/>
      <c r="H74" s="40"/>
      <c r="I74" s="40"/>
      <c r="J74" s="40"/>
      <c r="K74" s="40"/>
      <c r="L74" s="40"/>
      <c r="M74" s="40"/>
      <c r="N74" s="40"/>
    </row>
    <row r="75" spans="1:14" ht="14.5" customHeight="1" x14ac:dyDescent="0.35">
      <c r="A75" s="40"/>
      <c r="B75" s="185"/>
      <c r="C75" s="185"/>
      <c r="D75" s="185"/>
      <c r="E75" s="185"/>
      <c r="F75" s="185"/>
      <c r="G75" s="186" t="str">
        <f t="shared" ref="G75" si="15">$G$1</f>
        <v>نموذج طلب صرف 
مكافأة أعضاء هيئة التدريس 
برامج الدراسات العليا مدفوعة التكاليف مقدم داخل مقر الجامعة
للفصل الدراسي الثاني   _______/______ هــ</v>
      </c>
      <c r="H75" s="186"/>
      <c r="I75" s="186"/>
      <c r="J75" s="186"/>
      <c r="K75" s="186"/>
      <c r="L75" s="40"/>
      <c r="M75" s="40"/>
      <c r="N75" s="40"/>
    </row>
    <row r="76" spans="1:14" ht="15" customHeight="1" x14ac:dyDescent="0.35">
      <c r="A76" s="40"/>
      <c r="B76" s="185"/>
      <c r="C76" s="185"/>
      <c r="D76" s="185"/>
      <c r="E76" s="185"/>
      <c r="F76" s="185"/>
      <c r="G76" s="186"/>
      <c r="H76" s="186"/>
      <c r="I76" s="186"/>
      <c r="J76" s="186"/>
      <c r="K76" s="186"/>
      <c r="L76" s="41" t="s">
        <v>1</v>
      </c>
      <c r="M76" s="42" t="str">
        <f t="shared" ref="M76:M78" si="16">N2</f>
        <v xml:space="preserve"> …..............................</v>
      </c>
      <c r="N76" s="43"/>
    </row>
    <row r="77" spans="1:14" ht="15" customHeight="1" x14ac:dyDescent="0.35">
      <c r="A77" s="40"/>
      <c r="B77" s="185"/>
      <c r="C77" s="185"/>
      <c r="D77" s="185"/>
      <c r="E77" s="185"/>
      <c r="F77" s="185"/>
      <c r="G77" s="186"/>
      <c r="H77" s="186"/>
      <c r="I77" s="186"/>
      <c r="J77" s="186"/>
      <c r="K77" s="186"/>
      <c r="L77" s="41" t="s">
        <v>3</v>
      </c>
      <c r="M77" s="42" t="str">
        <f t="shared" si="16"/>
        <v>.................................</v>
      </c>
      <c r="N77" s="43"/>
    </row>
    <row r="78" spans="1:14" ht="21" customHeight="1" x14ac:dyDescent="0.35">
      <c r="A78" s="40"/>
      <c r="B78" s="185"/>
      <c r="C78" s="185"/>
      <c r="D78" s="185"/>
      <c r="E78" s="185"/>
      <c r="F78" s="185"/>
      <c r="G78" s="186"/>
      <c r="H78" s="186"/>
      <c r="I78" s="186"/>
      <c r="J78" s="186"/>
      <c r="K78" s="186"/>
      <c r="L78" s="41" t="s">
        <v>5</v>
      </c>
      <c r="M78" s="42" t="str">
        <f t="shared" si="16"/>
        <v>…..............................</v>
      </c>
      <c r="N78" s="43"/>
    </row>
    <row r="79" spans="1:14" ht="5.15" customHeight="1" x14ac:dyDescent="0.35">
      <c r="A79" s="40"/>
      <c r="B79" s="44"/>
      <c r="C79" s="44"/>
      <c r="D79" s="44"/>
      <c r="E79" s="44"/>
      <c r="F79" s="45"/>
      <c r="G79" s="46"/>
      <c r="H79" s="46"/>
      <c r="I79" s="46"/>
      <c r="J79" s="46"/>
      <c r="K79" s="44"/>
      <c r="L79" s="41"/>
      <c r="M79" s="43"/>
      <c r="N79" s="43"/>
    </row>
    <row r="80" spans="1:14" ht="5.15" customHeight="1" x14ac:dyDescent="0.35">
      <c r="A80" s="40"/>
      <c r="B80" s="44"/>
      <c r="C80" s="44"/>
      <c r="D80" s="44"/>
      <c r="E80" s="44"/>
      <c r="F80" s="45"/>
      <c r="G80" s="46"/>
      <c r="H80" s="46"/>
      <c r="I80" s="46"/>
      <c r="J80" s="46"/>
      <c r="K80" s="44"/>
      <c r="L80" s="41"/>
      <c r="M80" s="43"/>
      <c r="N80" s="43"/>
    </row>
    <row r="81" spans="1:14" ht="21" customHeight="1" x14ac:dyDescent="0.35">
      <c r="A81" s="40"/>
      <c r="B81" s="174" t="s">
        <v>53</v>
      </c>
      <c r="C81" s="174"/>
      <c r="D81" s="174"/>
      <c r="E81" s="174"/>
      <c r="F81" s="174"/>
      <c r="G81" s="40"/>
      <c r="H81" s="40"/>
      <c r="I81" s="175" t="s">
        <v>54</v>
      </c>
      <c r="J81" s="175"/>
      <c r="K81" s="47"/>
      <c r="L81" s="47"/>
      <c r="M81" s="47"/>
      <c r="N81" s="43"/>
    </row>
    <row r="82" spans="1:14" ht="20.5" customHeight="1" x14ac:dyDescent="0.35">
      <c r="A82" s="40"/>
      <c r="B82" s="174" t="s">
        <v>55</v>
      </c>
      <c r="C82" s="174"/>
      <c r="D82" s="174"/>
      <c r="E82" s="174"/>
      <c r="F82" s="174"/>
      <c r="G82" s="174"/>
      <c r="H82" s="40"/>
      <c r="I82" s="175" t="s">
        <v>54</v>
      </c>
      <c r="J82" s="175"/>
      <c r="K82" s="47"/>
      <c r="L82" s="47"/>
      <c r="M82" s="47"/>
      <c r="N82" s="40"/>
    </row>
    <row r="83" spans="1:14" ht="38.5" customHeight="1" x14ac:dyDescent="0.35">
      <c r="A83" s="40"/>
      <c r="B83" s="176" t="s">
        <v>56</v>
      </c>
      <c r="C83" s="176"/>
      <c r="D83" s="176"/>
      <c r="E83" s="176"/>
      <c r="F83" s="176"/>
      <c r="G83" s="176"/>
      <c r="H83" s="176"/>
      <c r="I83" s="40"/>
      <c r="J83" s="40"/>
      <c r="K83" s="40"/>
      <c r="L83" s="40"/>
      <c r="M83" s="40"/>
      <c r="N83" s="40"/>
    </row>
    <row r="84" spans="1:14" ht="21" customHeight="1" x14ac:dyDescent="0.35">
      <c r="A84" s="48" t="b">
        <v>0</v>
      </c>
      <c r="B84" s="177" t="s">
        <v>57</v>
      </c>
      <c r="C84" s="177"/>
      <c r="D84" s="177"/>
      <c r="E84" s="177"/>
      <c r="F84" s="177"/>
      <c r="G84" s="177"/>
      <c r="H84" s="177"/>
      <c r="I84" s="177"/>
      <c r="J84" s="177"/>
      <c r="K84" s="177"/>
      <c r="L84" s="177"/>
      <c r="M84" s="177"/>
      <c r="N84" s="177"/>
    </row>
    <row r="85" spans="1:14" ht="21" customHeight="1" x14ac:dyDescent="0.35">
      <c r="A85" s="48" t="b">
        <v>0</v>
      </c>
      <c r="B85" s="177" t="s">
        <v>58</v>
      </c>
      <c r="C85" s="177"/>
      <c r="D85" s="177"/>
      <c r="E85" s="177"/>
      <c r="F85" s="177"/>
      <c r="G85" s="177"/>
      <c r="H85" s="177"/>
      <c r="I85" s="177"/>
      <c r="J85" s="177"/>
      <c r="K85" s="177"/>
      <c r="L85" s="177"/>
      <c r="M85" s="177"/>
      <c r="N85" s="177"/>
    </row>
    <row r="86" spans="1:14" x14ac:dyDescent="0.35">
      <c r="A86" s="40"/>
      <c r="B86" s="40"/>
      <c r="C86" s="40"/>
      <c r="D86" s="40"/>
      <c r="E86" s="40"/>
      <c r="F86" s="40"/>
      <c r="G86" s="40"/>
      <c r="H86" s="40"/>
      <c r="I86" s="40"/>
      <c r="J86" s="40"/>
      <c r="K86" s="40"/>
      <c r="L86" s="40"/>
      <c r="M86" s="40"/>
      <c r="N86" s="40"/>
    </row>
    <row r="87" spans="1:14" ht="15.5" x14ac:dyDescent="0.35">
      <c r="A87" s="40"/>
      <c r="B87" s="40"/>
      <c r="C87" s="40"/>
      <c r="D87" s="40"/>
      <c r="E87" s="40"/>
      <c r="F87" s="40"/>
      <c r="G87" s="40"/>
      <c r="H87" s="40"/>
      <c r="I87" s="40"/>
      <c r="J87" s="191" t="s">
        <v>59</v>
      </c>
      <c r="K87" s="191"/>
      <c r="L87" s="191"/>
      <c r="M87" s="191"/>
      <c r="N87" s="40"/>
    </row>
    <row r="88" spans="1:14" ht="17.5" customHeight="1" x14ac:dyDescent="0.35">
      <c r="A88" s="40"/>
      <c r="B88" s="40"/>
      <c r="C88" s="40"/>
      <c r="D88" s="40"/>
      <c r="E88" s="40"/>
      <c r="F88" s="40"/>
      <c r="G88" s="40"/>
      <c r="H88" s="40"/>
      <c r="I88" s="40"/>
      <c r="J88" s="49" t="s">
        <v>37</v>
      </c>
      <c r="K88" s="192" t="s">
        <v>60</v>
      </c>
      <c r="L88" s="192"/>
      <c r="M88" s="192"/>
      <c r="N88" s="40"/>
    </row>
    <row r="89" spans="1:14" x14ac:dyDescent="0.35">
      <c r="A89" s="40"/>
      <c r="B89" s="40"/>
      <c r="C89" s="40"/>
      <c r="D89" s="40"/>
      <c r="E89" s="40"/>
      <c r="F89" s="40"/>
      <c r="G89" s="40"/>
      <c r="H89" s="40"/>
      <c r="I89" s="40"/>
      <c r="J89" s="49" t="s">
        <v>51</v>
      </c>
      <c r="K89" s="193"/>
      <c r="L89" s="155"/>
      <c r="M89" s="155"/>
      <c r="N89" s="40"/>
    </row>
    <row r="90" spans="1:14" x14ac:dyDescent="0.35">
      <c r="A90" s="40"/>
      <c r="B90" s="40"/>
      <c r="C90" s="40"/>
      <c r="D90" s="40"/>
      <c r="E90" s="40"/>
      <c r="F90" s="40"/>
      <c r="G90" s="40"/>
      <c r="H90" s="40"/>
      <c r="I90" s="40"/>
      <c r="J90" s="49" t="s">
        <v>52</v>
      </c>
      <c r="K90" s="155"/>
      <c r="L90" s="155"/>
      <c r="M90" s="155"/>
      <c r="N90" s="40"/>
    </row>
    <row r="91" spans="1:14" ht="26.5" customHeight="1" x14ac:dyDescent="0.35">
      <c r="A91" s="40"/>
      <c r="B91" s="40"/>
      <c r="C91" s="40"/>
      <c r="D91" s="40"/>
      <c r="E91" s="40"/>
      <c r="F91" s="40"/>
      <c r="G91" s="40"/>
      <c r="H91" s="40"/>
      <c r="I91" s="40"/>
      <c r="J91" s="40"/>
      <c r="K91" s="40"/>
      <c r="L91" s="40"/>
      <c r="M91" s="40"/>
      <c r="N91" s="40"/>
    </row>
    <row r="92" spans="1:14" ht="1" customHeight="1" x14ac:dyDescent="0.35">
      <c r="A92" s="40"/>
      <c r="B92" s="50"/>
      <c r="C92" s="50"/>
      <c r="D92" s="50"/>
      <c r="E92" s="50"/>
      <c r="F92" s="50"/>
      <c r="G92" s="50"/>
      <c r="H92" s="50"/>
      <c r="I92" s="50"/>
      <c r="J92" s="50"/>
      <c r="K92" s="50"/>
      <c r="L92" s="50"/>
      <c r="M92" s="50"/>
      <c r="N92" s="50"/>
    </row>
    <row r="93" spans="1:14" x14ac:dyDescent="0.35">
      <c r="A93" s="40"/>
      <c r="B93" s="40"/>
      <c r="C93" s="40"/>
      <c r="D93" s="40"/>
      <c r="E93" s="40"/>
      <c r="F93" s="40"/>
      <c r="G93" s="40"/>
      <c r="H93" s="40"/>
      <c r="I93" s="40"/>
      <c r="J93" s="40"/>
      <c r="K93" s="40"/>
      <c r="L93" s="40"/>
      <c r="M93" s="40"/>
      <c r="N93" s="40"/>
    </row>
    <row r="94" spans="1:14" ht="28.5" x14ac:dyDescent="0.65">
      <c r="A94" s="40"/>
      <c r="B94" s="40"/>
      <c r="C94" s="194" t="s">
        <v>61</v>
      </c>
      <c r="D94" s="194"/>
      <c r="E94" s="194"/>
      <c r="F94" s="194"/>
      <c r="G94" s="194"/>
      <c r="H94" s="194"/>
      <c r="I94" s="194"/>
      <c r="J94" s="194"/>
      <c r="K94" s="194"/>
      <c r="L94" s="194"/>
      <c r="M94" s="194"/>
      <c r="N94" s="40"/>
    </row>
    <row r="95" spans="1:14" ht="65.5" customHeight="1" x14ac:dyDescent="0.35">
      <c r="A95" s="40"/>
      <c r="B95" s="40"/>
      <c r="C95" s="187" t="s">
        <v>62</v>
      </c>
      <c r="D95" s="187"/>
      <c r="E95" s="187"/>
      <c r="F95" s="187"/>
      <c r="G95" s="187"/>
      <c r="H95" s="187"/>
      <c r="I95" s="187"/>
      <c r="J95" s="187"/>
      <c r="K95" s="187"/>
      <c r="L95" s="40"/>
      <c r="M95" s="40"/>
      <c r="N95" s="40"/>
    </row>
    <row r="96" spans="1:14" ht="26.15" customHeight="1" x14ac:dyDescent="0.5">
      <c r="A96" s="40"/>
      <c r="B96" s="40"/>
      <c r="C96" s="188" t="s">
        <v>63</v>
      </c>
      <c r="D96" s="188"/>
      <c r="E96" s="188"/>
      <c r="F96" s="188"/>
      <c r="G96" s="188"/>
      <c r="H96" s="188"/>
      <c r="I96" s="188"/>
      <c r="J96" s="188"/>
      <c r="K96" s="188"/>
      <c r="L96" s="188"/>
      <c r="M96" s="188"/>
      <c r="N96" s="40"/>
    </row>
    <row r="97" spans="1:14" x14ac:dyDescent="0.35">
      <c r="A97" s="40"/>
      <c r="B97" s="40"/>
      <c r="C97" s="40"/>
      <c r="D97" s="40"/>
      <c r="E97" s="40"/>
      <c r="F97" s="40"/>
      <c r="G97" s="40"/>
      <c r="H97" s="40"/>
      <c r="I97" s="40"/>
      <c r="J97" s="40"/>
      <c r="K97" s="40"/>
      <c r="L97" s="40"/>
      <c r="M97" s="40"/>
      <c r="N97" s="40"/>
    </row>
    <row r="98" spans="1:14" ht="41.15" customHeight="1" x14ac:dyDescent="0.35">
      <c r="A98" s="40"/>
      <c r="B98" s="40"/>
      <c r="C98" s="189" t="s">
        <v>64</v>
      </c>
      <c r="D98" s="189"/>
      <c r="E98" s="189"/>
      <c r="F98" s="189"/>
      <c r="G98" s="189"/>
      <c r="H98" s="189"/>
      <c r="I98" s="189"/>
      <c r="J98" s="189"/>
      <c r="K98" s="189"/>
      <c r="L98" s="189"/>
      <c r="M98" s="189"/>
      <c r="N98" s="40"/>
    </row>
    <row r="99" spans="1:14" ht="78.650000000000006" customHeight="1" x14ac:dyDescent="0.35">
      <c r="A99" s="40"/>
      <c r="B99" s="40"/>
      <c r="C99" s="40"/>
      <c r="D99" s="40"/>
      <c r="E99" s="40"/>
      <c r="F99" s="40"/>
      <c r="G99" s="40"/>
      <c r="H99" s="40"/>
      <c r="I99" s="40"/>
      <c r="J99" s="40"/>
      <c r="K99" s="190" t="s">
        <v>65</v>
      </c>
      <c r="L99" s="185"/>
      <c r="M99" s="185"/>
      <c r="N99" s="40"/>
    </row>
    <row r="100" spans="1:14" x14ac:dyDescent="0.35">
      <c r="A100" s="40"/>
      <c r="B100" s="40"/>
      <c r="C100" s="40"/>
      <c r="D100" s="40"/>
      <c r="E100" s="40"/>
      <c r="F100" s="40"/>
      <c r="G100" s="40"/>
      <c r="H100" s="40"/>
      <c r="I100" s="40"/>
      <c r="J100" s="40"/>
      <c r="K100" s="40"/>
      <c r="L100" s="40"/>
      <c r="M100" s="40"/>
      <c r="N100" s="40"/>
    </row>
  </sheetData>
  <sheetProtection algorithmName="SHA-512" hashValue="fjJ0ILzPPDZUjZmu7mR7K46O7AvZlzMEH6PuYJ/uDY1rwaD26GCt3xcr/8PEpUGjw/rvJR/oFX1bOKL8d+iyFw==" saltValue="54mzRujWv0wW6qeBjMn9gw==" spinCount="100000" sheet="1" formatCells="0" formatColumns="0" formatRows="0" insertColumns="0" insertRows="0" insertHyperlinks="0" deleteColumns="0" deleteRows="0" sort="0" autoFilter="0" pivotTables="0"/>
  <mergeCells count="164">
    <mergeCell ref="C95:K95"/>
    <mergeCell ref="C96:M96"/>
    <mergeCell ref="C98:M98"/>
    <mergeCell ref="K99:M99"/>
    <mergeCell ref="B85:N85"/>
    <mergeCell ref="J87:M87"/>
    <mergeCell ref="K88:M88"/>
    <mergeCell ref="K89:M89"/>
    <mergeCell ref="K90:M90"/>
    <mergeCell ref="C94:M94"/>
    <mergeCell ref="B81:F81"/>
    <mergeCell ref="I81:J81"/>
    <mergeCell ref="B82:G82"/>
    <mergeCell ref="I82:J82"/>
    <mergeCell ref="B83:H83"/>
    <mergeCell ref="B84:N84"/>
    <mergeCell ref="C73:E73"/>
    <mergeCell ref="F73:H73"/>
    <mergeCell ref="J73:K73"/>
    <mergeCell ref="L73:M73"/>
    <mergeCell ref="B75:F78"/>
    <mergeCell ref="G75:K78"/>
    <mergeCell ref="C71:E71"/>
    <mergeCell ref="F71:H71"/>
    <mergeCell ref="J71:K71"/>
    <mergeCell ref="L71:M71"/>
    <mergeCell ref="C72:E72"/>
    <mergeCell ref="F72:H72"/>
    <mergeCell ref="J72:K72"/>
    <mergeCell ref="L72:M72"/>
    <mergeCell ref="M67:N68"/>
    <mergeCell ref="A68:J68"/>
    <mergeCell ref="C70:E70"/>
    <mergeCell ref="F70:H70"/>
    <mergeCell ref="J70:M70"/>
    <mergeCell ref="C65:D65"/>
    <mergeCell ref="K65:L65"/>
    <mergeCell ref="C66:D66"/>
    <mergeCell ref="K66:L66"/>
    <mergeCell ref="A67:G67"/>
    <mergeCell ref="C62:D62"/>
    <mergeCell ref="K62:L62"/>
    <mergeCell ref="C63:D63"/>
    <mergeCell ref="K63:L63"/>
    <mergeCell ref="C64:D64"/>
    <mergeCell ref="K64:L64"/>
    <mergeCell ref="C59:D59"/>
    <mergeCell ref="K59:L59"/>
    <mergeCell ref="C60:D60"/>
    <mergeCell ref="K60:L60"/>
    <mergeCell ref="C61:D61"/>
    <mergeCell ref="K61:L61"/>
    <mergeCell ref="C56:D56"/>
    <mergeCell ref="K56:L56"/>
    <mergeCell ref="C57:D57"/>
    <mergeCell ref="K57:L57"/>
    <mergeCell ref="C58:D58"/>
    <mergeCell ref="K58:L58"/>
    <mergeCell ref="C53:D53"/>
    <mergeCell ref="K53:L53"/>
    <mergeCell ref="C54:D54"/>
    <mergeCell ref="K54:L54"/>
    <mergeCell ref="C55:D55"/>
    <mergeCell ref="K55:L55"/>
    <mergeCell ref="C50:D50"/>
    <mergeCell ref="K50:L50"/>
    <mergeCell ref="C51:D51"/>
    <mergeCell ref="K51:L51"/>
    <mergeCell ref="C52:D52"/>
    <mergeCell ref="K52:L52"/>
    <mergeCell ref="C47:D47"/>
    <mergeCell ref="K47:L47"/>
    <mergeCell ref="C48:D48"/>
    <mergeCell ref="K48:L48"/>
    <mergeCell ref="C49:D49"/>
    <mergeCell ref="K49:L49"/>
    <mergeCell ref="C44:D44"/>
    <mergeCell ref="K44:L44"/>
    <mergeCell ref="C45:D45"/>
    <mergeCell ref="K45:L45"/>
    <mergeCell ref="C46:D46"/>
    <mergeCell ref="K46:L46"/>
    <mergeCell ref="C41:D41"/>
    <mergeCell ref="K41:L41"/>
    <mergeCell ref="C42:D42"/>
    <mergeCell ref="K42:L42"/>
    <mergeCell ref="C43:D43"/>
    <mergeCell ref="K43:L43"/>
    <mergeCell ref="C38:D38"/>
    <mergeCell ref="K38:L38"/>
    <mergeCell ref="C39:D39"/>
    <mergeCell ref="K39:L39"/>
    <mergeCell ref="C40:D40"/>
    <mergeCell ref="K40:L40"/>
    <mergeCell ref="C35:D35"/>
    <mergeCell ref="K35:L35"/>
    <mergeCell ref="C36:D36"/>
    <mergeCell ref="K36:L36"/>
    <mergeCell ref="C37:D37"/>
    <mergeCell ref="K37:L37"/>
    <mergeCell ref="C32:D32"/>
    <mergeCell ref="K32:L32"/>
    <mergeCell ref="C33:D33"/>
    <mergeCell ref="K33:L33"/>
    <mergeCell ref="C34:D34"/>
    <mergeCell ref="K34:L34"/>
    <mergeCell ref="C29:D29"/>
    <mergeCell ref="K29:L29"/>
    <mergeCell ref="C30:D30"/>
    <mergeCell ref="K30:L30"/>
    <mergeCell ref="C31:D31"/>
    <mergeCell ref="K31:L31"/>
    <mergeCell ref="A25:N25"/>
    <mergeCell ref="C26:D26"/>
    <mergeCell ref="K26:L26"/>
    <mergeCell ref="C27:D27"/>
    <mergeCell ref="K27:L27"/>
    <mergeCell ref="C28:D28"/>
    <mergeCell ref="K28:L28"/>
    <mergeCell ref="A14:B14"/>
    <mergeCell ref="C14:E14"/>
    <mergeCell ref="G14:H14"/>
    <mergeCell ref="I14:J14"/>
    <mergeCell ref="L14:M14"/>
    <mergeCell ref="L16:N23"/>
    <mergeCell ref="A18:B18"/>
    <mergeCell ref="C18:E18"/>
    <mergeCell ref="A20:B20"/>
    <mergeCell ref="C20:E20"/>
    <mergeCell ref="G20:G23"/>
    <mergeCell ref="H20:H23"/>
    <mergeCell ref="I20:I23"/>
    <mergeCell ref="J20:J23"/>
    <mergeCell ref="A23:D23"/>
    <mergeCell ref="A16:B16"/>
    <mergeCell ref="C16:E16"/>
    <mergeCell ref="G16:G18"/>
    <mergeCell ref="H16:H18"/>
    <mergeCell ref="I16:I17"/>
    <mergeCell ref="J16:J17"/>
    <mergeCell ref="G6:H6"/>
    <mergeCell ref="I6:J6"/>
    <mergeCell ref="B1:F4"/>
    <mergeCell ref="G1:K4"/>
    <mergeCell ref="B5:M5"/>
    <mergeCell ref="A6:B6"/>
    <mergeCell ref="C6:E6"/>
    <mergeCell ref="L6:M6"/>
    <mergeCell ref="K67:L68"/>
    <mergeCell ref="A8:B8"/>
    <mergeCell ref="C8:E8"/>
    <mergeCell ref="G8:H8"/>
    <mergeCell ref="I8:J8"/>
    <mergeCell ref="L8:M8"/>
    <mergeCell ref="A10:B10"/>
    <mergeCell ref="C10:E10"/>
    <mergeCell ref="G10:H10"/>
    <mergeCell ref="I10:J10"/>
    <mergeCell ref="L10:M10"/>
    <mergeCell ref="A12:B12"/>
    <mergeCell ref="C12:E12"/>
    <mergeCell ref="G12:H12"/>
    <mergeCell ref="I12:J12"/>
    <mergeCell ref="L12:M12"/>
  </mergeCells>
  <conditionalFormatting sqref="G20 I20:J20">
    <cfRule type="cellIs" dxfId="22" priority="8" operator="equal">
      <formula>0</formula>
    </cfRule>
  </conditionalFormatting>
  <conditionalFormatting sqref="H67">
    <cfRule type="cellIs" dxfId="21" priority="5" operator="greaterThan">
      <formula>$H$20</formula>
    </cfRule>
  </conditionalFormatting>
  <conditionalFormatting sqref="H67:J67">
    <cfRule type="cellIs" dxfId="20" priority="6" operator="equal">
      <formula>0</formula>
    </cfRule>
  </conditionalFormatting>
  <conditionalFormatting sqref="I10:J10 I12:J12">
    <cfRule type="cellIs" dxfId="19" priority="10" operator="equal">
      <formula>0</formula>
    </cfRule>
  </conditionalFormatting>
  <conditionalFormatting sqref="I10:J10">
    <cfRule type="cellIs" dxfId="18" priority="13" operator="equal">
      <formula>"SAR 0.00"</formula>
    </cfRule>
  </conditionalFormatting>
  <conditionalFormatting sqref="I14:J14">
    <cfRule type="cellIs" dxfId="17" priority="1" operator="lessThan">
      <formula>$I$12</formula>
    </cfRule>
    <cfRule type="cellIs" dxfId="16" priority="3" operator="greaterThan">
      <formula>$I$12</formula>
    </cfRule>
  </conditionalFormatting>
  <conditionalFormatting sqref="I18:J18">
    <cfRule type="cellIs" dxfId="15" priority="7" operator="equal">
      <formula>0</formula>
    </cfRule>
  </conditionalFormatting>
  <conditionalFormatting sqref="I20:J20">
    <cfRule type="cellIs" dxfId="14" priority="9" operator="lessThan">
      <formula>0</formula>
    </cfRule>
  </conditionalFormatting>
  <conditionalFormatting sqref="J27:M66">
    <cfRule type="cellIs" dxfId="13" priority="14" operator="equal">
      <formula>0</formula>
    </cfRule>
  </conditionalFormatting>
  <conditionalFormatting sqref="K67">
    <cfRule type="cellIs" dxfId="12" priority="11" operator="greaterThan">
      <formula>$N$14</formula>
    </cfRule>
    <cfRule type="cellIs" dxfId="11" priority="12" operator="equal">
      <formula>0</formula>
    </cfRule>
  </conditionalFormatting>
  <conditionalFormatting sqref="M67:N68">
    <cfRule type="cellIs" dxfId="10" priority="17" operator="greaterThan">
      <formula>$K$67&gt;$N$14</formula>
    </cfRule>
  </conditionalFormatting>
  <conditionalFormatting sqref="N8">
    <cfRule type="cellIs" dxfId="9" priority="15" operator="equal">
      <formula>0</formula>
    </cfRule>
  </conditionalFormatting>
  <conditionalFormatting sqref="N12">
    <cfRule type="cellIs" dxfId="8" priority="16" operator="equal">
      <formula>0</formula>
    </cfRule>
  </conditionalFormatting>
  <dataValidations count="1">
    <dataValidation type="list" allowBlank="1" showInputMessage="1" showErrorMessage="1" sqref="I6:J6" xr:uid="{96756592-AE34-4173-A24D-82EFF775A276}">
      <formula1>"2025,2026"</formula1>
    </dataValidation>
  </dataValidations>
  <pageMargins left="0.7" right="0.7" top="0.75" bottom="0.75" header="0.3" footer="0.3"/>
  <pageSetup scale="74" fitToHeight="0" orientation="landscape" r:id="rId1"/>
  <headerFooter>
    <oddFooter>&amp;CPage &amp;P&amp;R&amp;"-,Bold"ملاحظة: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rowBreaks count="1" manualBreakCount="1">
    <brk id="7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0A81-320B-4AA8-8AA8-ED23D6457D98}">
  <sheetPr>
    <pageSetUpPr fitToPage="1"/>
  </sheetPr>
  <dimension ref="A1:N60"/>
  <sheetViews>
    <sheetView rightToLeft="1" view="pageLayout" zoomScaleNormal="100" zoomScaleSheetLayoutView="115" workbookViewId="0">
      <selection activeCell="G10" sqref="G10"/>
    </sheetView>
  </sheetViews>
  <sheetFormatPr defaultColWidth="9.1796875" defaultRowHeight="14.5" x14ac:dyDescent="0.35"/>
  <cols>
    <col min="1" max="1" width="6.81640625" style="1" customWidth="1"/>
    <col min="2" max="2" width="13.1796875" style="1" customWidth="1"/>
    <col min="3" max="3" width="4.81640625" style="1" customWidth="1"/>
    <col min="4" max="4" width="14.1796875" style="1" customWidth="1"/>
    <col min="5" max="5" width="5.453125" style="1" customWidth="1"/>
    <col min="6" max="6" width="6.81640625" style="1" customWidth="1"/>
    <col min="7" max="7" width="13.7265625" style="1" customWidth="1"/>
    <col min="8" max="8" width="14" style="1" customWidth="1"/>
    <col min="9" max="9" width="15" style="1" customWidth="1"/>
    <col min="10" max="10" width="14.7265625" style="1" customWidth="1"/>
    <col min="11" max="11" width="7.26953125" style="1" customWidth="1"/>
    <col min="12" max="12" width="11.26953125" style="1" customWidth="1"/>
    <col min="13" max="14" width="20.81640625" style="1" customWidth="1"/>
    <col min="15" max="16384" width="9.1796875" style="1"/>
  </cols>
  <sheetData>
    <row r="1" spans="1:14" ht="15" customHeight="1" x14ac:dyDescent="0.35">
      <c r="B1" s="79" t="s">
        <v>0</v>
      </c>
      <c r="C1" s="80"/>
      <c r="D1" s="80"/>
      <c r="E1" s="80"/>
      <c r="F1" s="80"/>
      <c r="G1" s="81" t="s">
        <v>73</v>
      </c>
      <c r="H1" s="81"/>
      <c r="I1" s="81"/>
      <c r="J1" s="81"/>
      <c r="K1" s="81"/>
    </row>
    <row r="2" spans="1:14" ht="15" customHeight="1" x14ac:dyDescent="0.35">
      <c r="B2" s="80"/>
      <c r="C2" s="80"/>
      <c r="D2" s="80"/>
      <c r="E2" s="80"/>
      <c r="F2" s="80"/>
      <c r="G2" s="81"/>
      <c r="H2" s="81"/>
      <c r="I2" s="81"/>
      <c r="J2" s="81"/>
      <c r="K2" s="81"/>
      <c r="L2" s="51" t="s">
        <v>1</v>
      </c>
      <c r="M2" s="6" t="str">
        <f>'مكافأة تدريس برنامج '!N2</f>
        <v xml:space="preserve"> …..............................</v>
      </c>
    </row>
    <row r="3" spans="1:14" ht="15" customHeight="1" x14ac:dyDescent="0.35">
      <c r="B3" s="80"/>
      <c r="C3" s="80"/>
      <c r="D3" s="80"/>
      <c r="E3" s="80"/>
      <c r="F3" s="80"/>
      <c r="G3" s="81"/>
      <c r="H3" s="81"/>
      <c r="I3" s="81"/>
      <c r="J3" s="81"/>
      <c r="K3" s="81"/>
      <c r="L3" s="51" t="s">
        <v>3</v>
      </c>
      <c r="M3" s="6" t="str">
        <f>'مكافأة تدريس برنامج '!N3</f>
        <v>.................................</v>
      </c>
    </row>
    <row r="4" spans="1:14" ht="21" customHeight="1" x14ac:dyDescent="0.35">
      <c r="B4" s="80"/>
      <c r="C4" s="80"/>
      <c r="D4" s="80"/>
      <c r="E4" s="80"/>
      <c r="F4" s="80"/>
      <c r="G4" s="81"/>
      <c r="H4" s="81"/>
      <c r="I4" s="81"/>
      <c r="J4" s="81"/>
      <c r="K4" s="81"/>
      <c r="L4" s="51" t="s">
        <v>5</v>
      </c>
      <c r="M4" s="6" t="str">
        <f>'مكافأة تدريس برنامج '!N4</f>
        <v>…..............................</v>
      </c>
    </row>
    <row r="5" spans="1:14" ht="7.4" customHeight="1" x14ac:dyDescent="0.35">
      <c r="B5" s="3"/>
      <c r="C5" s="3"/>
      <c r="D5" s="3"/>
      <c r="E5" s="3"/>
      <c r="F5" s="3"/>
      <c r="G5" s="4"/>
      <c r="H5" s="4"/>
      <c r="I5" s="4"/>
      <c r="J5" s="4"/>
      <c r="K5" s="4"/>
      <c r="L5" s="51"/>
      <c r="M5" s="6"/>
    </row>
    <row r="6" spans="1:14" ht="14.5" customHeight="1" x14ac:dyDescent="0.35">
      <c r="A6" s="83" t="s">
        <v>8</v>
      </c>
      <c r="B6" s="84"/>
      <c r="C6" s="85">
        <f>'مكافأة تدريس برنامج '!$C$6</f>
        <v>0</v>
      </c>
      <c r="D6" s="85"/>
      <c r="E6" s="85"/>
      <c r="F6" s="9" t="s">
        <v>9</v>
      </c>
      <c r="G6" s="19" t="s">
        <v>10</v>
      </c>
      <c r="H6" s="67">
        <f>'مكافأة تدريس برنامج '!$I$6</f>
        <v>0</v>
      </c>
      <c r="I6" s="74"/>
      <c r="J6" s="53"/>
      <c r="K6" s="52"/>
      <c r="L6" s="52"/>
      <c r="M6" s="52"/>
      <c r="N6" s="52"/>
    </row>
    <row r="7" spans="1:14" ht="3" customHeight="1" x14ac:dyDescent="0.35">
      <c r="A7" s="11"/>
      <c r="B7" s="11"/>
      <c r="C7" s="12"/>
      <c r="D7" s="12"/>
      <c r="E7" s="12"/>
      <c r="F7" s="9"/>
      <c r="G7" s="13"/>
      <c r="H7" s="14"/>
      <c r="I7" s="15"/>
      <c r="J7" s="16"/>
      <c r="K7" s="52"/>
      <c r="L7" s="52"/>
      <c r="M7" s="52"/>
      <c r="N7" s="52"/>
    </row>
    <row r="8" spans="1:14" ht="14.5" customHeight="1" x14ac:dyDescent="0.35">
      <c r="A8" s="83" t="s">
        <v>12</v>
      </c>
      <c r="B8" s="84"/>
      <c r="C8" s="92">
        <f>'مكافأة تدريس برنامج '!$C$8</f>
        <v>0</v>
      </c>
      <c r="D8" s="93"/>
      <c r="E8" s="93"/>
      <c r="F8" s="18"/>
      <c r="G8" s="11"/>
      <c r="H8" s="11"/>
      <c r="I8" s="53"/>
      <c r="J8" s="53"/>
      <c r="K8" s="52"/>
      <c r="L8" s="52"/>
      <c r="M8" s="52"/>
      <c r="N8" s="52"/>
    </row>
    <row r="9" spans="1:14" ht="3" customHeight="1" x14ac:dyDescent="0.35">
      <c r="A9" s="11"/>
      <c r="B9" s="11"/>
      <c r="C9" s="12"/>
      <c r="D9" s="12"/>
      <c r="E9" s="12"/>
      <c r="F9" s="9"/>
      <c r="H9" s="7"/>
      <c r="I9" s="15"/>
      <c r="J9" s="16"/>
      <c r="K9" s="52"/>
      <c r="L9" s="52"/>
      <c r="M9" s="52"/>
      <c r="N9" s="52"/>
    </row>
    <row r="10" spans="1:14" ht="15" customHeight="1" x14ac:dyDescent="0.35">
      <c r="A10" s="83" t="s">
        <v>15</v>
      </c>
      <c r="B10" s="84"/>
      <c r="C10" s="96">
        <f>'مكافأة تدريس برنامج '!$C$10</f>
        <v>0</v>
      </c>
      <c r="D10" s="98"/>
      <c r="E10" s="97"/>
      <c r="F10" s="9"/>
      <c r="G10" s="11"/>
      <c r="H10" s="11"/>
      <c r="I10" s="54"/>
      <c r="J10" s="54"/>
      <c r="K10" s="52"/>
      <c r="L10" s="52"/>
      <c r="M10" s="52"/>
      <c r="N10" s="52"/>
    </row>
    <row r="11" spans="1:14" ht="4.5" customHeight="1" thickBot="1" x14ac:dyDescent="0.4">
      <c r="B11" s="16"/>
      <c r="C11" s="16"/>
    </row>
    <row r="12" spans="1:14" ht="15" thickBot="1" x14ac:dyDescent="0.4">
      <c r="A12" s="203" t="s">
        <v>34</v>
      </c>
      <c r="B12" s="204"/>
      <c r="C12" s="204"/>
      <c r="D12" s="204"/>
      <c r="E12" s="204"/>
      <c r="F12" s="204"/>
      <c r="G12" s="204"/>
      <c r="H12" s="204"/>
      <c r="I12" s="204"/>
      <c r="J12" s="204"/>
      <c r="K12" s="204"/>
      <c r="L12" s="205"/>
      <c r="M12" s="11"/>
      <c r="N12" s="11"/>
    </row>
    <row r="13" spans="1:14" ht="29.25" customHeight="1" x14ac:dyDescent="0.35">
      <c r="A13" s="55" t="s">
        <v>35</v>
      </c>
      <c r="B13" s="56" t="s">
        <v>36</v>
      </c>
      <c r="C13" s="206" t="s">
        <v>75</v>
      </c>
      <c r="D13" s="207"/>
      <c r="E13" s="207"/>
      <c r="F13" s="208"/>
      <c r="G13" s="56" t="s">
        <v>70</v>
      </c>
      <c r="H13" s="209" t="s">
        <v>66</v>
      </c>
      <c r="I13" s="209"/>
      <c r="J13" s="210" t="s">
        <v>67</v>
      </c>
      <c r="K13" s="211"/>
      <c r="L13" s="212"/>
      <c r="M13" s="2"/>
      <c r="N13" s="2"/>
    </row>
    <row r="14" spans="1:14" x14ac:dyDescent="0.35">
      <c r="A14" s="31">
        <f>'مكافأة تدريس برنامج '!A27</f>
        <v>1</v>
      </c>
      <c r="B14" s="73">
        <f>'مكافأة تدريس برنامج '!B27</f>
        <v>0</v>
      </c>
      <c r="C14" s="195">
        <f>'مكافأة تدريس برنامج '!C27</f>
        <v>0</v>
      </c>
      <c r="D14" s="196"/>
      <c r="E14" s="196"/>
      <c r="F14" s="197"/>
      <c r="G14" s="73">
        <f>'مكافأة تدريس برنامج '!H27</f>
        <v>0</v>
      </c>
      <c r="H14" s="198" t="str">
        <f>'مكافأة تدريس برنامج '!K27</f>
        <v/>
      </c>
      <c r="I14" s="199"/>
      <c r="J14" s="200">
        <f>'مكافأة تدريس برنامج '!N27</f>
        <v>0</v>
      </c>
      <c r="K14" s="201"/>
      <c r="L14" s="202"/>
      <c r="M14" s="34"/>
      <c r="N14" s="57"/>
    </row>
    <row r="15" spans="1:14" x14ac:dyDescent="0.35">
      <c r="A15" s="31">
        <f>'مكافأة تدريس برنامج '!A28</f>
        <v>2</v>
      </c>
      <c r="B15" s="73">
        <f>'مكافأة تدريس برنامج '!B28</f>
        <v>0</v>
      </c>
      <c r="C15" s="195">
        <f>'مكافأة تدريس برنامج '!C28</f>
        <v>0</v>
      </c>
      <c r="D15" s="196"/>
      <c r="E15" s="196"/>
      <c r="F15" s="197"/>
      <c r="G15" s="73">
        <f>'مكافأة تدريس برنامج '!H28</f>
        <v>0</v>
      </c>
      <c r="H15" s="198" t="str">
        <f>'مكافأة تدريس برنامج '!K28</f>
        <v/>
      </c>
      <c r="I15" s="199"/>
      <c r="J15" s="200">
        <f>'مكافأة تدريس برنامج '!N28</f>
        <v>0</v>
      </c>
      <c r="K15" s="201"/>
      <c r="L15" s="202"/>
      <c r="M15" s="34"/>
      <c r="N15" s="57"/>
    </row>
    <row r="16" spans="1:14" x14ac:dyDescent="0.35">
      <c r="A16" s="31">
        <f>'مكافأة تدريس برنامج '!A29</f>
        <v>3</v>
      </c>
      <c r="B16" s="73">
        <f>'مكافأة تدريس برنامج '!B29</f>
        <v>0</v>
      </c>
      <c r="C16" s="195">
        <f>'مكافأة تدريس برنامج '!C29</f>
        <v>0</v>
      </c>
      <c r="D16" s="196"/>
      <c r="E16" s="196"/>
      <c r="F16" s="197"/>
      <c r="G16" s="73">
        <f>'مكافأة تدريس برنامج '!H29</f>
        <v>0</v>
      </c>
      <c r="H16" s="198" t="str">
        <f>'مكافأة تدريس برنامج '!K29</f>
        <v/>
      </c>
      <c r="I16" s="199"/>
      <c r="J16" s="200">
        <f>'مكافأة تدريس برنامج '!N29</f>
        <v>0</v>
      </c>
      <c r="K16" s="201"/>
      <c r="L16" s="202"/>
      <c r="M16" s="34"/>
      <c r="N16" s="57"/>
    </row>
    <row r="17" spans="1:14" x14ac:dyDescent="0.35">
      <c r="A17" s="31">
        <f>'مكافأة تدريس برنامج '!A30</f>
        <v>4</v>
      </c>
      <c r="B17" s="73">
        <f>'مكافأة تدريس برنامج '!B30</f>
        <v>0</v>
      </c>
      <c r="C17" s="195">
        <f>'مكافأة تدريس برنامج '!C30</f>
        <v>0</v>
      </c>
      <c r="D17" s="196"/>
      <c r="E17" s="196"/>
      <c r="F17" s="197"/>
      <c r="G17" s="73">
        <f>'مكافأة تدريس برنامج '!H30</f>
        <v>0</v>
      </c>
      <c r="H17" s="198" t="str">
        <f>'مكافأة تدريس برنامج '!K30</f>
        <v/>
      </c>
      <c r="I17" s="199"/>
      <c r="J17" s="200">
        <f>'مكافأة تدريس برنامج '!N30</f>
        <v>0</v>
      </c>
      <c r="K17" s="201"/>
      <c r="L17" s="202"/>
      <c r="M17" s="34"/>
      <c r="N17" s="57"/>
    </row>
    <row r="18" spans="1:14" x14ac:dyDescent="0.35">
      <c r="A18" s="31">
        <f>'مكافأة تدريس برنامج '!A31</f>
        <v>5</v>
      </c>
      <c r="B18" s="73">
        <f>'مكافأة تدريس برنامج '!B31</f>
        <v>0</v>
      </c>
      <c r="C18" s="195">
        <f>'مكافأة تدريس برنامج '!C31</f>
        <v>0</v>
      </c>
      <c r="D18" s="196"/>
      <c r="E18" s="196"/>
      <c r="F18" s="197"/>
      <c r="G18" s="73">
        <f>'مكافأة تدريس برنامج '!H31</f>
        <v>0</v>
      </c>
      <c r="H18" s="198" t="str">
        <f>'مكافأة تدريس برنامج '!K31</f>
        <v/>
      </c>
      <c r="I18" s="199"/>
      <c r="J18" s="200">
        <f>'مكافأة تدريس برنامج '!N31</f>
        <v>0</v>
      </c>
      <c r="K18" s="201"/>
      <c r="L18" s="202"/>
      <c r="M18" s="34"/>
      <c r="N18" s="57"/>
    </row>
    <row r="19" spans="1:14" x14ac:dyDescent="0.35">
      <c r="A19" s="31">
        <f>'مكافأة تدريس برنامج '!A32</f>
        <v>6</v>
      </c>
      <c r="B19" s="73">
        <f>'مكافأة تدريس برنامج '!B32</f>
        <v>0</v>
      </c>
      <c r="C19" s="195">
        <f>'مكافأة تدريس برنامج '!C32</f>
        <v>0</v>
      </c>
      <c r="D19" s="196"/>
      <c r="E19" s="196"/>
      <c r="F19" s="197"/>
      <c r="G19" s="73">
        <f>'مكافأة تدريس برنامج '!H32</f>
        <v>0</v>
      </c>
      <c r="H19" s="198" t="str">
        <f>'مكافأة تدريس برنامج '!K32</f>
        <v/>
      </c>
      <c r="I19" s="199"/>
      <c r="J19" s="200">
        <f>'مكافأة تدريس برنامج '!N32</f>
        <v>0</v>
      </c>
      <c r="K19" s="201"/>
      <c r="L19" s="202"/>
      <c r="M19" s="34"/>
      <c r="N19" s="57"/>
    </row>
    <row r="20" spans="1:14" x14ac:dyDescent="0.35">
      <c r="A20" s="31">
        <f>'مكافأة تدريس برنامج '!A33</f>
        <v>7</v>
      </c>
      <c r="B20" s="73">
        <f>'مكافأة تدريس برنامج '!B33</f>
        <v>0</v>
      </c>
      <c r="C20" s="195">
        <f>'مكافأة تدريس برنامج '!C33</f>
        <v>0</v>
      </c>
      <c r="D20" s="196"/>
      <c r="E20" s="196"/>
      <c r="F20" s="197"/>
      <c r="G20" s="73">
        <f>'مكافأة تدريس برنامج '!H33</f>
        <v>0</v>
      </c>
      <c r="H20" s="198" t="str">
        <f>'مكافأة تدريس برنامج '!K33</f>
        <v/>
      </c>
      <c r="I20" s="199"/>
      <c r="J20" s="200">
        <f>'مكافأة تدريس برنامج '!N33</f>
        <v>0</v>
      </c>
      <c r="K20" s="201"/>
      <c r="L20" s="202"/>
      <c r="M20" s="34"/>
      <c r="N20" s="57"/>
    </row>
    <row r="21" spans="1:14" x14ac:dyDescent="0.35">
      <c r="A21" s="31">
        <f>'مكافأة تدريس برنامج '!A34</f>
        <v>8</v>
      </c>
      <c r="B21" s="73">
        <f>'مكافأة تدريس برنامج '!B34</f>
        <v>0</v>
      </c>
      <c r="C21" s="195">
        <f>'مكافأة تدريس برنامج '!C34</f>
        <v>0</v>
      </c>
      <c r="D21" s="196"/>
      <c r="E21" s="196"/>
      <c r="F21" s="197"/>
      <c r="G21" s="73">
        <f>'مكافأة تدريس برنامج '!H34</f>
        <v>0</v>
      </c>
      <c r="H21" s="198" t="str">
        <f>'مكافأة تدريس برنامج '!K34</f>
        <v/>
      </c>
      <c r="I21" s="199"/>
      <c r="J21" s="200">
        <f>'مكافأة تدريس برنامج '!N34</f>
        <v>0</v>
      </c>
      <c r="K21" s="201"/>
      <c r="L21" s="202"/>
      <c r="M21" s="34"/>
      <c r="N21" s="57"/>
    </row>
    <row r="22" spans="1:14" x14ac:dyDescent="0.35">
      <c r="A22" s="31">
        <f>'مكافأة تدريس برنامج '!A35</f>
        <v>9</v>
      </c>
      <c r="B22" s="73">
        <f>'مكافأة تدريس برنامج '!B35</f>
        <v>0</v>
      </c>
      <c r="C22" s="195">
        <f>'مكافأة تدريس برنامج '!C35</f>
        <v>0</v>
      </c>
      <c r="D22" s="196"/>
      <c r="E22" s="196"/>
      <c r="F22" s="197"/>
      <c r="G22" s="73">
        <f>'مكافأة تدريس برنامج '!H35</f>
        <v>0</v>
      </c>
      <c r="H22" s="198" t="str">
        <f>'مكافأة تدريس برنامج '!K35</f>
        <v/>
      </c>
      <c r="I22" s="199"/>
      <c r="J22" s="200">
        <f>'مكافأة تدريس برنامج '!N35</f>
        <v>0</v>
      </c>
      <c r="K22" s="201"/>
      <c r="L22" s="202"/>
      <c r="M22" s="34"/>
      <c r="N22" s="57"/>
    </row>
    <row r="23" spans="1:14" x14ac:dyDescent="0.35">
      <c r="A23" s="31">
        <f>'مكافأة تدريس برنامج '!A36</f>
        <v>10</v>
      </c>
      <c r="B23" s="73">
        <f>'مكافأة تدريس برنامج '!B36</f>
        <v>0</v>
      </c>
      <c r="C23" s="195">
        <f>'مكافأة تدريس برنامج '!C36</f>
        <v>0</v>
      </c>
      <c r="D23" s="196"/>
      <c r="E23" s="196"/>
      <c r="F23" s="197"/>
      <c r="G23" s="73">
        <f>'مكافأة تدريس برنامج '!H36</f>
        <v>0</v>
      </c>
      <c r="H23" s="198" t="str">
        <f>'مكافأة تدريس برنامج '!K36</f>
        <v/>
      </c>
      <c r="I23" s="199"/>
      <c r="J23" s="200">
        <f>'مكافأة تدريس برنامج '!N36</f>
        <v>0</v>
      </c>
      <c r="K23" s="201"/>
      <c r="L23" s="202"/>
      <c r="M23" s="34"/>
      <c r="N23" s="57"/>
    </row>
    <row r="24" spans="1:14" x14ac:dyDescent="0.35">
      <c r="A24" s="31">
        <f>'مكافأة تدريس برنامج '!A37</f>
        <v>11</v>
      </c>
      <c r="B24" s="73">
        <f>'مكافأة تدريس برنامج '!B37</f>
        <v>0</v>
      </c>
      <c r="C24" s="195">
        <f>'مكافأة تدريس برنامج '!C37</f>
        <v>0</v>
      </c>
      <c r="D24" s="196"/>
      <c r="E24" s="196"/>
      <c r="F24" s="197"/>
      <c r="G24" s="73">
        <f>'مكافأة تدريس برنامج '!H37</f>
        <v>0</v>
      </c>
      <c r="H24" s="198" t="str">
        <f>'مكافأة تدريس برنامج '!K37</f>
        <v/>
      </c>
      <c r="I24" s="199"/>
      <c r="J24" s="200">
        <f>'مكافأة تدريس برنامج '!N37</f>
        <v>0</v>
      </c>
      <c r="K24" s="201"/>
      <c r="L24" s="202"/>
      <c r="M24" s="34"/>
      <c r="N24" s="57"/>
    </row>
    <row r="25" spans="1:14" x14ac:dyDescent="0.35">
      <c r="A25" s="31">
        <f>'مكافأة تدريس برنامج '!A38</f>
        <v>12</v>
      </c>
      <c r="B25" s="73">
        <f>'مكافأة تدريس برنامج '!B38</f>
        <v>0</v>
      </c>
      <c r="C25" s="195">
        <f>'مكافأة تدريس برنامج '!C38</f>
        <v>0</v>
      </c>
      <c r="D25" s="196"/>
      <c r="E25" s="196"/>
      <c r="F25" s="197"/>
      <c r="G25" s="73">
        <f>'مكافأة تدريس برنامج '!H38</f>
        <v>0</v>
      </c>
      <c r="H25" s="198" t="str">
        <f>'مكافأة تدريس برنامج '!K38</f>
        <v/>
      </c>
      <c r="I25" s="199"/>
      <c r="J25" s="200">
        <f>'مكافأة تدريس برنامج '!N38</f>
        <v>0</v>
      </c>
      <c r="K25" s="201"/>
      <c r="L25" s="202"/>
      <c r="M25" s="34"/>
      <c r="N25" s="57"/>
    </row>
    <row r="26" spans="1:14" x14ac:dyDescent="0.35">
      <c r="A26" s="31">
        <f>'مكافأة تدريس برنامج '!A39</f>
        <v>13</v>
      </c>
      <c r="B26" s="73">
        <f>'مكافأة تدريس برنامج '!B39</f>
        <v>0</v>
      </c>
      <c r="C26" s="195">
        <f>'مكافأة تدريس برنامج '!C39</f>
        <v>0</v>
      </c>
      <c r="D26" s="196"/>
      <c r="E26" s="196"/>
      <c r="F26" s="197"/>
      <c r="G26" s="73">
        <f>'مكافأة تدريس برنامج '!H39</f>
        <v>0</v>
      </c>
      <c r="H26" s="198" t="str">
        <f>'مكافأة تدريس برنامج '!K39</f>
        <v/>
      </c>
      <c r="I26" s="199"/>
      <c r="J26" s="200">
        <f>'مكافأة تدريس برنامج '!N39</f>
        <v>0</v>
      </c>
      <c r="K26" s="201"/>
      <c r="L26" s="202"/>
      <c r="M26" s="34"/>
      <c r="N26" s="57"/>
    </row>
    <row r="27" spans="1:14" x14ac:dyDescent="0.35">
      <c r="A27" s="31">
        <f>'مكافأة تدريس برنامج '!A40</f>
        <v>14</v>
      </c>
      <c r="B27" s="73">
        <f>'مكافأة تدريس برنامج '!B40</f>
        <v>0</v>
      </c>
      <c r="C27" s="195">
        <f>'مكافأة تدريس برنامج '!C40</f>
        <v>0</v>
      </c>
      <c r="D27" s="196"/>
      <c r="E27" s="196"/>
      <c r="F27" s="197"/>
      <c r="G27" s="73">
        <f>'مكافأة تدريس برنامج '!H40</f>
        <v>0</v>
      </c>
      <c r="H27" s="198" t="str">
        <f>'مكافأة تدريس برنامج '!K40</f>
        <v/>
      </c>
      <c r="I27" s="199"/>
      <c r="J27" s="200">
        <f>'مكافأة تدريس برنامج '!N40</f>
        <v>0</v>
      </c>
      <c r="K27" s="201"/>
      <c r="L27" s="202"/>
      <c r="M27" s="34"/>
      <c r="N27" s="57"/>
    </row>
    <row r="28" spans="1:14" x14ac:dyDescent="0.35">
      <c r="A28" s="31">
        <f>'مكافأة تدريس برنامج '!A41</f>
        <v>15</v>
      </c>
      <c r="B28" s="73">
        <f>'مكافأة تدريس برنامج '!B41</f>
        <v>0</v>
      </c>
      <c r="C28" s="195">
        <f>'مكافأة تدريس برنامج '!C41</f>
        <v>0</v>
      </c>
      <c r="D28" s="196"/>
      <c r="E28" s="196"/>
      <c r="F28" s="197"/>
      <c r="G28" s="73">
        <f>'مكافأة تدريس برنامج '!H41</f>
        <v>0</v>
      </c>
      <c r="H28" s="198" t="str">
        <f>'مكافأة تدريس برنامج '!K41</f>
        <v/>
      </c>
      <c r="I28" s="199"/>
      <c r="J28" s="200">
        <f>'مكافأة تدريس برنامج '!N41</f>
        <v>0</v>
      </c>
      <c r="K28" s="201"/>
      <c r="L28" s="202"/>
      <c r="M28" s="34"/>
      <c r="N28" s="58"/>
    </row>
    <row r="29" spans="1:14" x14ac:dyDescent="0.35">
      <c r="A29" s="31">
        <f>'مكافأة تدريس برنامج '!A42</f>
        <v>16</v>
      </c>
      <c r="B29" s="73">
        <f>'مكافأة تدريس برنامج '!B42</f>
        <v>0</v>
      </c>
      <c r="C29" s="195">
        <f>'مكافأة تدريس برنامج '!C42</f>
        <v>0</v>
      </c>
      <c r="D29" s="196"/>
      <c r="E29" s="196"/>
      <c r="F29" s="197"/>
      <c r="G29" s="73">
        <f>'مكافأة تدريس برنامج '!H42</f>
        <v>0</v>
      </c>
      <c r="H29" s="198" t="str">
        <f>'مكافأة تدريس برنامج '!K42</f>
        <v/>
      </c>
      <c r="I29" s="199"/>
      <c r="J29" s="200">
        <f>'مكافأة تدريس برنامج '!N42</f>
        <v>0</v>
      </c>
      <c r="K29" s="201"/>
      <c r="L29" s="202"/>
      <c r="M29" s="34"/>
      <c r="N29" s="58"/>
    </row>
    <row r="30" spans="1:14" x14ac:dyDescent="0.35">
      <c r="A30" s="31">
        <f>'مكافأة تدريس برنامج '!A43</f>
        <v>17</v>
      </c>
      <c r="B30" s="73">
        <f>'مكافأة تدريس برنامج '!B43</f>
        <v>0</v>
      </c>
      <c r="C30" s="195">
        <f>'مكافأة تدريس برنامج '!C43</f>
        <v>0</v>
      </c>
      <c r="D30" s="196"/>
      <c r="E30" s="196"/>
      <c r="F30" s="197"/>
      <c r="G30" s="73">
        <f>'مكافأة تدريس برنامج '!H43</f>
        <v>0</v>
      </c>
      <c r="H30" s="198" t="str">
        <f>'مكافأة تدريس برنامج '!K43</f>
        <v/>
      </c>
      <c r="I30" s="199"/>
      <c r="J30" s="200">
        <f>'مكافأة تدريس برنامج '!N43</f>
        <v>0</v>
      </c>
      <c r="K30" s="201"/>
      <c r="L30" s="202"/>
      <c r="M30" s="34"/>
      <c r="N30" s="58"/>
    </row>
    <row r="31" spans="1:14" x14ac:dyDescent="0.35">
      <c r="A31" s="31">
        <f>'مكافأة تدريس برنامج '!A44</f>
        <v>18</v>
      </c>
      <c r="B31" s="73">
        <f>'مكافأة تدريس برنامج '!B44</f>
        <v>0</v>
      </c>
      <c r="C31" s="195">
        <f>'مكافأة تدريس برنامج '!C44</f>
        <v>0</v>
      </c>
      <c r="D31" s="196"/>
      <c r="E31" s="196"/>
      <c r="F31" s="197"/>
      <c r="G31" s="73">
        <f>'مكافأة تدريس برنامج '!H44</f>
        <v>0</v>
      </c>
      <c r="H31" s="198" t="str">
        <f>'مكافأة تدريس برنامج '!K44</f>
        <v/>
      </c>
      <c r="I31" s="199"/>
      <c r="J31" s="200">
        <f>'مكافأة تدريس برنامج '!N44</f>
        <v>0</v>
      </c>
      <c r="K31" s="201"/>
      <c r="L31" s="202"/>
      <c r="M31" s="34"/>
      <c r="N31" s="58"/>
    </row>
    <row r="32" spans="1:14" x14ac:dyDescent="0.35">
      <c r="A32" s="31">
        <f>'مكافأة تدريس برنامج '!A45</f>
        <v>19</v>
      </c>
      <c r="B32" s="73">
        <f>'مكافأة تدريس برنامج '!B45</f>
        <v>0</v>
      </c>
      <c r="C32" s="195">
        <f>'مكافأة تدريس برنامج '!C45</f>
        <v>0</v>
      </c>
      <c r="D32" s="196"/>
      <c r="E32" s="196"/>
      <c r="F32" s="197"/>
      <c r="G32" s="73">
        <f>'مكافأة تدريس برنامج '!H45</f>
        <v>0</v>
      </c>
      <c r="H32" s="198" t="str">
        <f>'مكافأة تدريس برنامج '!K45</f>
        <v/>
      </c>
      <c r="I32" s="199"/>
      <c r="J32" s="200">
        <f>'مكافأة تدريس برنامج '!N45</f>
        <v>0</v>
      </c>
      <c r="K32" s="201"/>
      <c r="L32" s="202"/>
      <c r="M32" s="34"/>
      <c r="N32" s="58"/>
    </row>
    <row r="33" spans="1:14" x14ac:dyDescent="0.35">
      <c r="A33" s="31">
        <f>'مكافأة تدريس برنامج '!A46</f>
        <v>20</v>
      </c>
      <c r="B33" s="73">
        <f>'مكافأة تدريس برنامج '!B46</f>
        <v>0</v>
      </c>
      <c r="C33" s="195">
        <f>'مكافأة تدريس برنامج '!C46</f>
        <v>0</v>
      </c>
      <c r="D33" s="196"/>
      <c r="E33" s="196"/>
      <c r="F33" s="197"/>
      <c r="G33" s="73">
        <f>'مكافأة تدريس برنامج '!H46</f>
        <v>0</v>
      </c>
      <c r="H33" s="198" t="str">
        <f>'مكافأة تدريس برنامج '!K46</f>
        <v/>
      </c>
      <c r="I33" s="199"/>
      <c r="J33" s="200">
        <f>'مكافأة تدريس برنامج '!N46</f>
        <v>0</v>
      </c>
      <c r="K33" s="201"/>
      <c r="L33" s="202"/>
      <c r="M33" s="34"/>
      <c r="N33" s="58"/>
    </row>
    <row r="34" spans="1:14" x14ac:dyDescent="0.35">
      <c r="A34" s="31">
        <f>'مكافأة تدريس برنامج '!A47</f>
        <v>21</v>
      </c>
      <c r="B34" s="73">
        <f>'مكافأة تدريس برنامج '!B47</f>
        <v>0</v>
      </c>
      <c r="C34" s="195">
        <f>'مكافأة تدريس برنامج '!C47</f>
        <v>0</v>
      </c>
      <c r="D34" s="196"/>
      <c r="E34" s="196"/>
      <c r="F34" s="197"/>
      <c r="G34" s="73">
        <f>'مكافأة تدريس برنامج '!H47</f>
        <v>0</v>
      </c>
      <c r="H34" s="198" t="str">
        <f>'مكافأة تدريس برنامج '!K47</f>
        <v/>
      </c>
      <c r="I34" s="199"/>
      <c r="J34" s="200">
        <f>'مكافأة تدريس برنامج '!N47</f>
        <v>0</v>
      </c>
      <c r="K34" s="201"/>
      <c r="L34" s="202"/>
      <c r="M34" s="34"/>
      <c r="N34" s="58"/>
    </row>
    <row r="35" spans="1:14" x14ac:dyDescent="0.35">
      <c r="A35" s="31">
        <f>'مكافأة تدريس برنامج '!A48</f>
        <v>22</v>
      </c>
      <c r="B35" s="73">
        <f>'مكافأة تدريس برنامج '!B48</f>
        <v>0</v>
      </c>
      <c r="C35" s="195">
        <f>'مكافأة تدريس برنامج '!C48</f>
        <v>0</v>
      </c>
      <c r="D35" s="196"/>
      <c r="E35" s="196"/>
      <c r="F35" s="197"/>
      <c r="G35" s="73">
        <f>'مكافأة تدريس برنامج '!H48</f>
        <v>0</v>
      </c>
      <c r="H35" s="198" t="str">
        <f>'مكافأة تدريس برنامج '!K48</f>
        <v/>
      </c>
      <c r="I35" s="199"/>
      <c r="J35" s="200">
        <f>'مكافأة تدريس برنامج '!N48</f>
        <v>0</v>
      </c>
      <c r="K35" s="201"/>
      <c r="L35" s="202"/>
      <c r="M35" s="34"/>
      <c r="N35" s="58"/>
    </row>
    <row r="36" spans="1:14" x14ac:dyDescent="0.35">
      <c r="A36" s="31">
        <f>'مكافأة تدريس برنامج '!A49</f>
        <v>23</v>
      </c>
      <c r="B36" s="73">
        <f>'مكافأة تدريس برنامج '!B49</f>
        <v>0</v>
      </c>
      <c r="C36" s="195">
        <f>'مكافأة تدريس برنامج '!C49</f>
        <v>0</v>
      </c>
      <c r="D36" s="196"/>
      <c r="E36" s="196"/>
      <c r="F36" s="197"/>
      <c r="G36" s="73">
        <f>'مكافأة تدريس برنامج '!H49</f>
        <v>0</v>
      </c>
      <c r="H36" s="198" t="str">
        <f>'مكافأة تدريس برنامج '!K49</f>
        <v/>
      </c>
      <c r="I36" s="199"/>
      <c r="J36" s="200">
        <f>'مكافأة تدريس برنامج '!N49</f>
        <v>0</v>
      </c>
      <c r="K36" s="201"/>
      <c r="L36" s="202"/>
      <c r="M36" s="34"/>
      <c r="N36" s="58"/>
    </row>
    <row r="37" spans="1:14" x14ac:dyDescent="0.35">
      <c r="A37" s="31">
        <f>'مكافأة تدريس برنامج '!A50</f>
        <v>24</v>
      </c>
      <c r="B37" s="73">
        <f>'مكافأة تدريس برنامج '!B50</f>
        <v>0</v>
      </c>
      <c r="C37" s="195">
        <f>'مكافأة تدريس برنامج '!C50</f>
        <v>0</v>
      </c>
      <c r="D37" s="196"/>
      <c r="E37" s="196"/>
      <c r="F37" s="197"/>
      <c r="G37" s="73">
        <f>'مكافأة تدريس برنامج '!H50</f>
        <v>0</v>
      </c>
      <c r="H37" s="198" t="str">
        <f>'مكافأة تدريس برنامج '!K50</f>
        <v/>
      </c>
      <c r="I37" s="199"/>
      <c r="J37" s="200">
        <f>'مكافأة تدريس برنامج '!N50</f>
        <v>0</v>
      </c>
      <c r="K37" s="201"/>
      <c r="L37" s="202"/>
      <c r="M37" s="34"/>
      <c r="N37" s="58"/>
    </row>
    <row r="38" spans="1:14" x14ac:dyDescent="0.35">
      <c r="A38" s="31">
        <f>'مكافأة تدريس برنامج '!A51</f>
        <v>25</v>
      </c>
      <c r="B38" s="73">
        <f>'مكافأة تدريس برنامج '!B51</f>
        <v>0</v>
      </c>
      <c r="C38" s="195">
        <f>'مكافأة تدريس برنامج '!C51</f>
        <v>0</v>
      </c>
      <c r="D38" s="196"/>
      <c r="E38" s="196"/>
      <c r="F38" s="197"/>
      <c r="G38" s="73">
        <f>'مكافأة تدريس برنامج '!H51</f>
        <v>0</v>
      </c>
      <c r="H38" s="198" t="str">
        <f>'مكافأة تدريس برنامج '!K51</f>
        <v/>
      </c>
      <c r="I38" s="199"/>
      <c r="J38" s="200">
        <f>'مكافأة تدريس برنامج '!N51</f>
        <v>0</v>
      </c>
      <c r="K38" s="201"/>
      <c r="L38" s="202"/>
      <c r="M38" s="34"/>
      <c r="N38" s="58"/>
    </row>
    <row r="39" spans="1:14" x14ac:dyDescent="0.35">
      <c r="A39" s="31">
        <f>'مكافأة تدريس برنامج '!A52</f>
        <v>26</v>
      </c>
      <c r="B39" s="73">
        <f>'مكافأة تدريس برنامج '!B52</f>
        <v>0</v>
      </c>
      <c r="C39" s="195">
        <f>'مكافأة تدريس برنامج '!C52</f>
        <v>0</v>
      </c>
      <c r="D39" s="196"/>
      <c r="E39" s="196"/>
      <c r="F39" s="197"/>
      <c r="G39" s="73">
        <f>'مكافأة تدريس برنامج '!H52</f>
        <v>0</v>
      </c>
      <c r="H39" s="198" t="str">
        <f>'مكافأة تدريس برنامج '!K52</f>
        <v/>
      </c>
      <c r="I39" s="199"/>
      <c r="J39" s="200">
        <f>'مكافأة تدريس برنامج '!N52</f>
        <v>0</v>
      </c>
      <c r="K39" s="201"/>
      <c r="L39" s="202"/>
      <c r="M39" s="34"/>
      <c r="N39" s="58"/>
    </row>
    <row r="40" spans="1:14" x14ac:dyDescent="0.35">
      <c r="A40" s="31">
        <f>'مكافأة تدريس برنامج '!A53</f>
        <v>27</v>
      </c>
      <c r="B40" s="73">
        <f>'مكافأة تدريس برنامج '!B53</f>
        <v>0</v>
      </c>
      <c r="C40" s="195">
        <f>'مكافأة تدريس برنامج '!C53</f>
        <v>0</v>
      </c>
      <c r="D40" s="196"/>
      <c r="E40" s="196"/>
      <c r="F40" s="197"/>
      <c r="G40" s="73">
        <f>'مكافأة تدريس برنامج '!H53</f>
        <v>0</v>
      </c>
      <c r="H40" s="198" t="str">
        <f>'مكافأة تدريس برنامج '!K53</f>
        <v/>
      </c>
      <c r="I40" s="199"/>
      <c r="J40" s="200">
        <f>'مكافأة تدريس برنامج '!N53</f>
        <v>0</v>
      </c>
      <c r="K40" s="201"/>
      <c r="L40" s="202"/>
      <c r="M40" s="34"/>
      <c r="N40" s="57"/>
    </row>
    <row r="41" spans="1:14" x14ac:dyDescent="0.35">
      <c r="A41" s="31">
        <f>'مكافأة تدريس برنامج '!A54</f>
        <v>28</v>
      </c>
      <c r="B41" s="73">
        <f>'مكافأة تدريس برنامج '!B54</f>
        <v>0</v>
      </c>
      <c r="C41" s="195">
        <f>'مكافأة تدريس برنامج '!C54</f>
        <v>0</v>
      </c>
      <c r="D41" s="196"/>
      <c r="E41" s="196"/>
      <c r="F41" s="197"/>
      <c r="G41" s="73">
        <f>'مكافأة تدريس برنامج '!H54</f>
        <v>0</v>
      </c>
      <c r="H41" s="198" t="str">
        <f>'مكافأة تدريس برنامج '!K54</f>
        <v/>
      </c>
      <c r="I41" s="199"/>
      <c r="J41" s="200">
        <f>'مكافأة تدريس برنامج '!N54</f>
        <v>0</v>
      </c>
      <c r="K41" s="201"/>
      <c r="L41" s="202"/>
      <c r="M41" s="34"/>
      <c r="N41" s="58"/>
    </row>
    <row r="42" spans="1:14" x14ac:dyDescent="0.35">
      <c r="A42" s="31">
        <f>'مكافأة تدريس برنامج '!A55</f>
        <v>29</v>
      </c>
      <c r="B42" s="73">
        <f>'مكافأة تدريس برنامج '!B55</f>
        <v>0</v>
      </c>
      <c r="C42" s="195">
        <f>'مكافأة تدريس برنامج '!C55</f>
        <v>0</v>
      </c>
      <c r="D42" s="196"/>
      <c r="E42" s="196"/>
      <c r="F42" s="197"/>
      <c r="G42" s="73">
        <f>'مكافأة تدريس برنامج '!H55</f>
        <v>0</v>
      </c>
      <c r="H42" s="198" t="str">
        <f>'مكافأة تدريس برنامج '!K55</f>
        <v/>
      </c>
      <c r="I42" s="199"/>
      <c r="J42" s="200">
        <f>'مكافأة تدريس برنامج '!N55</f>
        <v>0</v>
      </c>
      <c r="K42" s="201"/>
      <c r="L42" s="202"/>
      <c r="M42" s="34"/>
      <c r="N42" s="57"/>
    </row>
    <row r="43" spans="1:14" x14ac:dyDescent="0.35">
      <c r="A43" s="31">
        <f>'مكافأة تدريس برنامج '!A56</f>
        <v>30</v>
      </c>
      <c r="B43" s="73">
        <f>'مكافأة تدريس برنامج '!B56</f>
        <v>0</v>
      </c>
      <c r="C43" s="195">
        <f>'مكافأة تدريس برنامج '!C56</f>
        <v>0</v>
      </c>
      <c r="D43" s="196"/>
      <c r="E43" s="196"/>
      <c r="F43" s="197"/>
      <c r="G43" s="73">
        <f>'مكافأة تدريس برنامج '!H56</f>
        <v>0</v>
      </c>
      <c r="H43" s="198" t="str">
        <f>'مكافأة تدريس برنامج '!K56</f>
        <v/>
      </c>
      <c r="I43" s="199"/>
      <c r="J43" s="200">
        <f>'مكافأة تدريس برنامج '!N56</f>
        <v>0</v>
      </c>
      <c r="K43" s="201"/>
      <c r="L43" s="202"/>
      <c r="M43" s="34"/>
      <c r="N43" s="58"/>
    </row>
    <row r="44" spans="1:14" x14ac:dyDescent="0.35">
      <c r="A44" s="31">
        <f>'مكافأة تدريس برنامج '!A57</f>
        <v>31</v>
      </c>
      <c r="B44" s="73">
        <f>'مكافأة تدريس برنامج '!B57</f>
        <v>0</v>
      </c>
      <c r="C44" s="195">
        <f>'مكافأة تدريس برنامج '!C57</f>
        <v>0</v>
      </c>
      <c r="D44" s="196"/>
      <c r="E44" s="196"/>
      <c r="F44" s="197"/>
      <c r="G44" s="73">
        <f>'مكافأة تدريس برنامج '!H57</f>
        <v>0</v>
      </c>
      <c r="H44" s="198" t="str">
        <f>'مكافأة تدريس برنامج '!K57</f>
        <v/>
      </c>
      <c r="I44" s="199"/>
      <c r="J44" s="200">
        <f>'مكافأة تدريس برنامج '!N57</f>
        <v>0</v>
      </c>
      <c r="K44" s="201"/>
      <c r="L44" s="202"/>
      <c r="M44" s="34"/>
      <c r="N44" s="57"/>
    </row>
    <row r="45" spans="1:14" x14ac:dyDescent="0.35">
      <c r="A45" s="31">
        <f>'مكافأة تدريس برنامج '!A58</f>
        <v>32</v>
      </c>
      <c r="B45" s="73">
        <f>'مكافأة تدريس برنامج '!B58</f>
        <v>0</v>
      </c>
      <c r="C45" s="195">
        <f>'مكافأة تدريس برنامج '!C58</f>
        <v>0</v>
      </c>
      <c r="D45" s="196"/>
      <c r="E45" s="196"/>
      <c r="F45" s="197"/>
      <c r="G45" s="73">
        <f>'مكافأة تدريس برنامج '!H58</f>
        <v>0</v>
      </c>
      <c r="H45" s="198" t="str">
        <f>'مكافأة تدريس برنامج '!K58</f>
        <v/>
      </c>
      <c r="I45" s="199"/>
      <c r="J45" s="200">
        <f>'مكافأة تدريس برنامج '!N58</f>
        <v>0</v>
      </c>
      <c r="K45" s="201"/>
      <c r="L45" s="202"/>
      <c r="M45" s="34"/>
      <c r="N45" s="57"/>
    </row>
    <row r="46" spans="1:14" x14ac:dyDescent="0.35">
      <c r="A46" s="31">
        <f>'مكافأة تدريس برنامج '!A59</f>
        <v>33</v>
      </c>
      <c r="B46" s="73">
        <f>'مكافأة تدريس برنامج '!B59</f>
        <v>0</v>
      </c>
      <c r="C46" s="195">
        <f>'مكافأة تدريس برنامج '!C59</f>
        <v>0</v>
      </c>
      <c r="D46" s="196"/>
      <c r="E46" s="196"/>
      <c r="F46" s="197"/>
      <c r="G46" s="73">
        <f>'مكافأة تدريس برنامج '!H59</f>
        <v>0</v>
      </c>
      <c r="H46" s="198" t="str">
        <f>'مكافأة تدريس برنامج '!K59</f>
        <v/>
      </c>
      <c r="I46" s="199"/>
      <c r="J46" s="200">
        <f>'مكافأة تدريس برنامج '!N59</f>
        <v>0</v>
      </c>
      <c r="K46" s="201"/>
      <c r="L46" s="202"/>
      <c r="M46" s="34"/>
      <c r="N46" s="57"/>
    </row>
    <row r="47" spans="1:14" x14ac:dyDescent="0.35">
      <c r="A47" s="31">
        <f>'مكافأة تدريس برنامج '!A60</f>
        <v>34</v>
      </c>
      <c r="B47" s="73">
        <f>'مكافأة تدريس برنامج '!B60</f>
        <v>0</v>
      </c>
      <c r="C47" s="195">
        <f>'مكافأة تدريس برنامج '!C60</f>
        <v>0</v>
      </c>
      <c r="D47" s="196"/>
      <c r="E47" s="196"/>
      <c r="F47" s="197"/>
      <c r="G47" s="73">
        <f>'مكافأة تدريس برنامج '!H60</f>
        <v>0</v>
      </c>
      <c r="H47" s="198" t="str">
        <f>'مكافأة تدريس برنامج '!K60</f>
        <v/>
      </c>
      <c r="I47" s="199"/>
      <c r="J47" s="200">
        <f>'مكافأة تدريس برنامج '!N60</f>
        <v>0</v>
      </c>
      <c r="K47" s="201"/>
      <c r="L47" s="202"/>
      <c r="M47" s="34"/>
      <c r="N47" s="57"/>
    </row>
    <row r="48" spans="1:14" x14ac:dyDescent="0.35">
      <c r="A48" s="31">
        <f>'مكافأة تدريس برنامج '!A61</f>
        <v>35</v>
      </c>
      <c r="B48" s="73">
        <f>'مكافأة تدريس برنامج '!B61</f>
        <v>0</v>
      </c>
      <c r="C48" s="195">
        <f>'مكافأة تدريس برنامج '!C61</f>
        <v>0</v>
      </c>
      <c r="D48" s="196"/>
      <c r="E48" s="196"/>
      <c r="F48" s="197"/>
      <c r="G48" s="73">
        <f>'مكافأة تدريس برنامج '!H61</f>
        <v>0</v>
      </c>
      <c r="H48" s="198" t="str">
        <f>'مكافأة تدريس برنامج '!K61</f>
        <v/>
      </c>
      <c r="I48" s="199"/>
      <c r="J48" s="200">
        <f>'مكافأة تدريس برنامج '!N61</f>
        <v>0</v>
      </c>
      <c r="K48" s="201"/>
      <c r="L48" s="202"/>
      <c r="M48" s="34"/>
      <c r="N48" s="57"/>
    </row>
    <row r="49" spans="1:14" x14ac:dyDescent="0.35">
      <c r="A49" s="31">
        <f>'مكافأة تدريس برنامج '!A62</f>
        <v>36</v>
      </c>
      <c r="B49" s="73">
        <f>'مكافأة تدريس برنامج '!B62</f>
        <v>0</v>
      </c>
      <c r="C49" s="195">
        <f>'مكافأة تدريس برنامج '!C62</f>
        <v>0</v>
      </c>
      <c r="D49" s="196"/>
      <c r="E49" s="196"/>
      <c r="F49" s="197"/>
      <c r="G49" s="73">
        <f>'مكافأة تدريس برنامج '!H62</f>
        <v>0</v>
      </c>
      <c r="H49" s="198" t="str">
        <f>'مكافأة تدريس برنامج '!K62</f>
        <v/>
      </c>
      <c r="I49" s="199"/>
      <c r="J49" s="200">
        <f>'مكافأة تدريس برنامج '!N62</f>
        <v>0</v>
      </c>
      <c r="K49" s="201"/>
      <c r="L49" s="202"/>
      <c r="M49" s="34"/>
      <c r="N49" s="57"/>
    </row>
    <row r="50" spans="1:14" x14ac:dyDescent="0.35">
      <c r="A50" s="31">
        <f>'مكافأة تدريس برنامج '!A63</f>
        <v>37</v>
      </c>
      <c r="B50" s="73">
        <f>'مكافأة تدريس برنامج '!B63</f>
        <v>0</v>
      </c>
      <c r="C50" s="195">
        <f>'مكافأة تدريس برنامج '!C63</f>
        <v>0</v>
      </c>
      <c r="D50" s="196"/>
      <c r="E50" s="196"/>
      <c r="F50" s="197"/>
      <c r="G50" s="73">
        <f>'مكافأة تدريس برنامج '!H63</f>
        <v>0</v>
      </c>
      <c r="H50" s="198" t="str">
        <f>'مكافأة تدريس برنامج '!K63</f>
        <v/>
      </c>
      <c r="I50" s="199"/>
      <c r="J50" s="200">
        <f>'مكافأة تدريس برنامج '!N63</f>
        <v>0</v>
      </c>
      <c r="K50" s="201"/>
      <c r="L50" s="202"/>
      <c r="M50" s="34"/>
      <c r="N50" s="57"/>
    </row>
    <row r="51" spans="1:14" x14ac:dyDescent="0.35">
      <c r="A51" s="31">
        <f>'مكافأة تدريس برنامج '!A64</f>
        <v>38</v>
      </c>
      <c r="B51" s="73">
        <f>'مكافأة تدريس برنامج '!B64</f>
        <v>0</v>
      </c>
      <c r="C51" s="195">
        <f>'مكافأة تدريس برنامج '!C64</f>
        <v>0</v>
      </c>
      <c r="D51" s="196"/>
      <c r="E51" s="196"/>
      <c r="F51" s="197"/>
      <c r="G51" s="73">
        <f>'مكافأة تدريس برنامج '!H64</f>
        <v>0</v>
      </c>
      <c r="H51" s="198" t="str">
        <f>'مكافأة تدريس برنامج '!K64</f>
        <v/>
      </c>
      <c r="I51" s="199"/>
      <c r="J51" s="200">
        <f>'مكافأة تدريس برنامج '!N64</f>
        <v>0</v>
      </c>
      <c r="K51" s="201"/>
      <c r="L51" s="202"/>
      <c r="M51" s="34"/>
      <c r="N51" s="57"/>
    </row>
    <row r="52" spans="1:14" x14ac:dyDescent="0.35">
      <c r="A52" s="31">
        <f>'مكافأة تدريس برنامج '!A65</f>
        <v>39</v>
      </c>
      <c r="B52" s="73">
        <f>'مكافأة تدريس برنامج '!B65</f>
        <v>0</v>
      </c>
      <c r="C52" s="195">
        <f>'مكافأة تدريس برنامج '!C65</f>
        <v>0</v>
      </c>
      <c r="D52" s="196"/>
      <c r="E52" s="196"/>
      <c r="F52" s="197"/>
      <c r="G52" s="73">
        <f>'مكافأة تدريس برنامج '!H65</f>
        <v>0</v>
      </c>
      <c r="H52" s="198" t="str">
        <f>'مكافأة تدريس برنامج '!K65</f>
        <v/>
      </c>
      <c r="I52" s="199"/>
      <c r="J52" s="200">
        <f>'مكافأة تدريس برنامج '!N65</f>
        <v>0</v>
      </c>
      <c r="K52" s="201"/>
      <c r="L52" s="202"/>
      <c r="M52" s="34"/>
      <c r="N52" s="57"/>
    </row>
    <row r="53" spans="1:14" ht="15" thickBot="1" x14ac:dyDescent="0.4">
      <c r="A53" s="31">
        <f>'مكافأة تدريس برنامج '!A66</f>
        <v>40</v>
      </c>
      <c r="B53" s="73">
        <f>'مكافأة تدريس برنامج '!B66</f>
        <v>0</v>
      </c>
      <c r="C53" s="195">
        <f>'مكافأة تدريس برنامج '!C66</f>
        <v>0</v>
      </c>
      <c r="D53" s="196"/>
      <c r="E53" s="196"/>
      <c r="F53" s="197"/>
      <c r="G53" s="73">
        <f>'مكافأة تدريس برنامج '!H66</f>
        <v>0</v>
      </c>
      <c r="H53" s="222" t="str">
        <f>'مكافأة تدريس برنامج '!K66</f>
        <v/>
      </c>
      <c r="I53" s="223"/>
      <c r="J53" s="200">
        <f>'مكافأة تدريس برنامج '!N66</f>
        <v>0</v>
      </c>
      <c r="K53" s="201"/>
      <c r="L53" s="202"/>
      <c r="M53" s="34"/>
      <c r="N53" s="57"/>
    </row>
    <row r="54" spans="1:14" ht="25.5" customHeight="1" thickBot="1" x14ac:dyDescent="0.5">
      <c r="A54" s="216" t="s">
        <v>48</v>
      </c>
      <c r="B54" s="217"/>
      <c r="C54" s="217"/>
      <c r="D54" s="217"/>
      <c r="E54" s="217"/>
      <c r="F54" s="217"/>
      <c r="G54" s="217"/>
      <c r="H54" s="218">
        <f>SUM(H14:I53)</f>
        <v>0</v>
      </c>
      <c r="I54" s="219"/>
      <c r="J54" s="220" t="s">
        <v>68</v>
      </c>
      <c r="K54" s="220"/>
      <c r="L54" s="221"/>
      <c r="M54" s="59"/>
      <c r="N54" s="59"/>
    </row>
    <row r="55" spans="1:14" ht="4" customHeight="1" x14ac:dyDescent="0.35">
      <c r="A55" s="16"/>
      <c r="B55" s="16"/>
      <c r="C55" s="16"/>
      <c r="D55" s="16"/>
      <c r="J55" s="34"/>
      <c r="K55" s="34"/>
      <c r="L55" s="34"/>
      <c r="M55" s="34"/>
    </row>
    <row r="56" spans="1:14" ht="15" customHeight="1" x14ac:dyDescent="0.35">
      <c r="B56" s="152" t="s">
        <v>69</v>
      </c>
      <c r="C56" s="153"/>
      <c r="D56" s="153"/>
      <c r="E56" s="154"/>
      <c r="F56" s="13"/>
      <c r="G56" s="11"/>
      <c r="H56" s="11"/>
      <c r="I56" s="11"/>
      <c r="J56" s="11"/>
      <c r="K56" s="62"/>
      <c r="L56" s="11"/>
    </row>
    <row r="57" spans="1:14" x14ac:dyDescent="0.35">
      <c r="B57" s="19" t="s">
        <v>37</v>
      </c>
      <c r="C57" s="155"/>
      <c r="D57" s="155"/>
      <c r="E57" s="155"/>
      <c r="F57" s="13"/>
      <c r="G57" s="11"/>
      <c r="H57" s="65"/>
      <c r="I57" s="65"/>
      <c r="J57" s="65"/>
      <c r="K57" s="62"/>
      <c r="L57" s="11"/>
      <c r="M57" s="60"/>
      <c r="N57" s="60"/>
    </row>
    <row r="58" spans="1:14" x14ac:dyDescent="0.35">
      <c r="B58" s="19" t="s">
        <v>51</v>
      </c>
      <c r="C58" s="213"/>
      <c r="D58" s="214"/>
      <c r="E58" s="215"/>
      <c r="F58" s="13"/>
      <c r="G58" s="11"/>
      <c r="H58" s="64"/>
      <c r="I58" s="64"/>
      <c r="J58" s="64"/>
      <c r="K58" s="62"/>
      <c r="L58" s="11"/>
      <c r="M58" s="61"/>
      <c r="N58" s="61"/>
    </row>
    <row r="59" spans="1:14" x14ac:dyDescent="0.35">
      <c r="B59" s="19" t="s">
        <v>52</v>
      </c>
      <c r="C59" s="155"/>
      <c r="D59" s="155"/>
      <c r="E59" s="155"/>
      <c r="F59" s="16"/>
      <c r="G59" s="11"/>
      <c r="H59" s="65"/>
      <c r="I59" s="65"/>
      <c r="J59" s="65"/>
      <c r="K59" s="62"/>
      <c r="L59" s="11"/>
    </row>
    <row r="60" spans="1:14" x14ac:dyDescent="0.35">
      <c r="C60" s="13"/>
      <c r="D60" s="13"/>
      <c r="E60" s="13"/>
      <c r="F60" s="16"/>
      <c r="H60" s="63"/>
      <c r="I60" s="63"/>
      <c r="J60" s="63"/>
      <c r="K60" s="62"/>
      <c r="M60" s="13"/>
      <c r="N60" s="13"/>
    </row>
  </sheetData>
  <sheetProtection algorithmName="SHA-512" hashValue="Tp3wlmRuaovJDv2VsL4MNLDCWCAKucyf5aKfE9rgj4xsEYuvoLWaAW2NI+XoW8Y69Ul6/h/YkUMiTlUsg6Jexw==" saltValue="n1PH20t4x+eONoGxV4D9fQ==" spinCount="100000" sheet="1" formatCells="0" formatColumns="0" formatRows="0" insertColumns="0" insertRows="0" insertHyperlinks="0" deleteColumns="0" deleteRows="0" sort="0" autoFilter="0" pivotTables="0"/>
  <mergeCells count="139">
    <mergeCell ref="C58:E58"/>
    <mergeCell ref="C59:E59"/>
    <mergeCell ref="A54:G54"/>
    <mergeCell ref="H54:I54"/>
    <mergeCell ref="J54:L54"/>
    <mergeCell ref="B56:E56"/>
    <mergeCell ref="C57:E57"/>
    <mergeCell ref="C52:F52"/>
    <mergeCell ref="H52:I52"/>
    <mergeCell ref="J52:L52"/>
    <mergeCell ref="C53:F53"/>
    <mergeCell ref="H53:I53"/>
    <mergeCell ref="J53:L53"/>
    <mergeCell ref="C50:F50"/>
    <mergeCell ref="H50:I50"/>
    <mergeCell ref="J50:L50"/>
    <mergeCell ref="C51:F51"/>
    <mergeCell ref="H51:I51"/>
    <mergeCell ref="J51:L51"/>
    <mergeCell ref="C48:F48"/>
    <mergeCell ref="H48:I48"/>
    <mergeCell ref="J48:L48"/>
    <mergeCell ref="C49:F49"/>
    <mergeCell ref="H49:I49"/>
    <mergeCell ref="J49:L49"/>
    <mergeCell ref="C46:F46"/>
    <mergeCell ref="H46:I46"/>
    <mergeCell ref="J46:L46"/>
    <mergeCell ref="C47:F47"/>
    <mergeCell ref="H47:I47"/>
    <mergeCell ref="J47:L47"/>
    <mergeCell ref="C44:F44"/>
    <mergeCell ref="H44:I44"/>
    <mergeCell ref="J44:L44"/>
    <mergeCell ref="C45:F45"/>
    <mergeCell ref="H45:I45"/>
    <mergeCell ref="J45:L45"/>
    <mergeCell ref="C42:F42"/>
    <mergeCell ref="H42:I42"/>
    <mergeCell ref="J42:L42"/>
    <mergeCell ref="C43:F43"/>
    <mergeCell ref="H43:I43"/>
    <mergeCell ref="J43:L43"/>
    <mergeCell ref="C40:F40"/>
    <mergeCell ref="H40:I40"/>
    <mergeCell ref="J40:L40"/>
    <mergeCell ref="C41:F41"/>
    <mergeCell ref="H41:I41"/>
    <mergeCell ref="J41:L41"/>
    <mergeCell ref="C38:F38"/>
    <mergeCell ref="H38:I38"/>
    <mergeCell ref="J38:L38"/>
    <mergeCell ref="C39:F39"/>
    <mergeCell ref="H39:I39"/>
    <mergeCell ref="J39:L39"/>
    <mergeCell ref="C36:F36"/>
    <mergeCell ref="H36:I36"/>
    <mergeCell ref="J36:L36"/>
    <mergeCell ref="C37:F37"/>
    <mergeCell ref="H37:I37"/>
    <mergeCell ref="J37:L37"/>
    <mergeCell ref="C34:F34"/>
    <mergeCell ref="H34:I34"/>
    <mergeCell ref="J34:L34"/>
    <mergeCell ref="C35:F35"/>
    <mergeCell ref="H35:I35"/>
    <mergeCell ref="J35:L35"/>
    <mergeCell ref="C32:F32"/>
    <mergeCell ref="H32:I32"/>
    <mergeCell ref="J32:L32"/>
    <mergeCell ref="C33:F33"/>
    <mergeCell ref="H33:I33"/>
    <mergeCell ref="J33:L33"/>
    <mergeCell ref="C30:F30"/>
    <mergeCell ref="H30:I30"/>
    <mergeCell ref="J30:L30"/>
    <mergeCell ref="C31:F31"/>
    <mergeCell ref="H31:I31"/>
    <mergeCell ref="J31:L31"/>
    <mergeCell ref="C28:F28"/>
    <mergeCell ref="H28:I28"/>
    <mergeCell ref="J28:L28"/>
    <mergeCell ref="C29:F29"/>
    <mergeCell ref="H29:I29"/>
    <mergeCell ref="J29:L29"/>
    <mergeCell ref="C26:F26"/>
    <mergeCell ref="H26:I26"/>
    <mergeCell ref="J26:L26"/>
    <mergeCell ref="C27:F27"/>
    <mergeCell ref="H27:I27"/>
    <mergeCell ref="J27:L27"/>
    <mergeCell ref="C24:F24"/>
    <mergeCell ref="H24:I24"/>
    <mergeCell ref="J24:L24"/>
    <mergeCell ref="C25:F25"/>
    <mergeCell ref="H25:I25"/>
    <mergeCell ref="J25:L25"/>
    <mergeCell ref="C22:F22"/>
    <mergeCell ref="H22:I22"/>
    <mergeCell ref="J22:L22"/>
    <mergeCell ref="C23:F23"/>
    <mergeCell ref="H23:I23"/>
    <mergeCell ref="J23:L23"/>
    <mergeCell ref="C20:F20"/>
    <mergeCell ref="H20:I20"/>
    <mergeCell ref="J20:L20"/>
    <mergeCell ref="C21:F21"/>
    <mergeCell ref="H21:I21"/>
    <mergeCell ref="J21:L21"/>
    <mergeCell ref="C18:F18"/>
    <mergeCell ref="H18:I18"/>
    <mergeCell ref="J18:L18"/>
    <mergeCell ref="C19:F19"/>
    <mergeCell ref="H19:I19"/>
    <mergeCell ref="J19:L19"/>
    <mergeCell ref="C16:F16"/>
    <mergeCell ref="H16:I16"/>
    <mergeCell ref="J16:L16"/>
    <mergeCell ref="C17:F17"/>
    <mergeCell ref="H17:I17"/>
    <mergeCell ref="J17:L17"/>
    <mergeCell ref="B1:F4"/>
    <mergeCell ref="G1:K4"/>
    <mergeCell ref="A6:B6"/>
    <mergeCell ref="C6:E6"/>
    <mergeCell ref="C14:F14"/>
    <mergeCell ref="H14:I14"/>
    <mergeCell ref="J14:L14"/>
    <mergeCell ref="C15:F15"/>
    <mergeCell ref="H15:I15"/>
    <mergeCell ref="J15:L15"/>
    <mergeCell ref="A8:B8"/>
    <mergeCell ref="C8:E8"/>
    <mergeCell ref="A10:B10"/>
    <mergeCell ref="C10:E10"/>
    <mergeCell ref="A12:L12"/>
    <mergeCell ref="C13:F13"/>
    <mergeCell ref="H13:I13"/>
    <mergeCell ref="J13:L13"/>
  </mergeCells>
  <conditionalFormatting sqref="B14:M53">
    <cfRule type="cellIs" dxfId="7" priority="3" operator="equal">
      <formula>0</formula>
    </cfRule>
  </conditionalFormatting>
  <conditionalFormatting sqref="C6:E6 C8:E8 C10:E10 C57:E58 H57:J58">
    <cfRule type="cellIs" dxfId="6" priority="2" operator="equal">
      <formula>0</formula>
    </cfRule>
  </conditionalFormatting>
  <conditionalFormatting sqref="H54 J54">
    <cfRule type="cellIs" dxfId="5" priority="5" operator="equal">
      <formula>0</formula>
    </cfRule>
  </conditionalFormatting>
  <conditionalFormatting sqref="H54">
    <cfRule type="cellIs" dxfId="4" priority="4" operator="greaterThan">
      <formula>#REF!</formula>
    </cfRule>
  </conditionalFormatting>
  <conditionalFormatting sqref="H6:J6">
    <cfRule type="cellIs" dxfId="3" priority="1" operator="equal">
      <formula>0</formula>
    </cfRule>
  </conditionalFormatting>
  <conditionalFormatting sqref="I10:J10">
    <cfRule type="cellIs" dxfId="2" priority="6" operator="equal">
      <formula>0</formula>
    </cfRule>
    <cfRule type="cellIs" dxfId="1" priority="7" operator="equal">
      <formula>"SAR 0.00"</formula>
    </cfRule>
  </conditionalFormatting>
  <conditionalFormatting sqref="M54:N54">
    <cfRule type="cellIs" dxfId="0" priority="8" operator="greaterThan">
      <formula>#REF!&gt;#REF!</formula>
    </cfRule>
  </conditionalFormatting>
  <pageMargins left="0.7" right="0.7" top="0.75" bottom="0.75" header="0.3" footer="0.3"/>
  <pageSetup scale="82" fitToHeight="0" orientation="landscape" r:id="rId1"/>
  <headerFooter>
    <oddFooter>&amp;CPage &amp;P&amp;R&amp;"-,Bold"ملاحظة: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مكافأة تدريس برنامج </vt:lpstr>
      <vt:lpstr>مسير  تدريس برنامج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ABDULALLH AHMAD SAEEDI</dc:creator>
  <cp:lastModifiedBy>KAWTHER ABDULALLH AHMAD SAEEDI</cp:lastModifiedBy>
  <dcterms:created xsi:type="dcterms:W3CDTF">2025-12-27T16:57:47Z</dcterms:created>
  <dcterms:modified xsi:type="dcterms:W3CDTF">2025-12-28T09:46:54Z</dcterms:modified>
</cp:coreProperties>
</file>